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B937D8D6-72BB-4370-AB3D-C24381A424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59(1)" sheetId="6" r:id="rId1"/>
    <sheet name="259(2)" sheetId="7" r:id="rId2"/>
  </sheets>
  <definedNames>
    <definedName name="_xlnm.Print_Area" localSheetId="0">'259(1)'!$A$1:$F$69</definedName>
    <definedName name="_xlnm.Print_Area" localSheetId="1">'259(2)'!$A$1:$E$50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11" i="7"/>
  <c r="E12" i="7"/>
  <c r="E16" i="7"/>
  <c r="F10" i="6" l="1"/>
  <c r="F11" i="6"/>
  <c r="F12" i="6"/>
  <c r="F14" i="6"/>
  <c r="F15" i="6"/>
  <c r="F16" i="6"/>
  <c r="F17" i="6"/>
  <c r="F18" i="6"/>
  <c r="F19" i="6"/>
  <c r="F21" i="6"/>
  <c r="F22" i="6"/>
  <c r="F23" i="6"/>
  <c r="F24" i="6"/>
  <c r="F25" i="6"/>
  <c r="F26" i="6"/>
  <c r="F27" i="6"/>
  <c r="F28" i="6"/>
  <c r="F29" i="6"/>
  <c r="F30" i="6"/>
  <c r="F32" i="6"/>
  <c r="F33" i="6"/>
  <c r="F34" i="6"/>
  <c r="F35" i="6"/>
  <c r="F36" i="6"/>
  <c r="F37" i="6"/>
  <c r="F39" i="6"/>
  <c r="F40" i="6"/>
  <c r="F41" i="6"/>
  <c r="F45" i="6"/>
  <c r="F47" i="6"/>
  <c r="F48" i="6"/>
  <c r="F49" i="6"/>
  <c r="F50" i="6"/>
  <c r="F51" i="6"/>
  <c r="F52" i="6"/>
  <c r="F57" i="6"/>
  <c r="F58" i="6"/>
  <c r="F59" i="6"/>
  <c r="F60" i="6"/>
  <c r="F61" i="6"/>
  <c r="F62" i="6"/>
  <c r="F63" i="6"/>
  <c r="F64" i="6"/>
  <c r="F65" i="6"/>
  <c r="F66" i="6"/>
  <c r="F9" i="6"/>
  <c r="B47" i="7" l="1"/>
  <c r="E47" i="7" s="1"/>
  <c r="B48" i="7"/>
  <c r="E48" i="7" s="1"/>
  <c r="B46" i="7"/>
  <c r="E46" i="7" s="1"/>
  <c r="B41" i="7"/>
  <c r="E41" i="7" s="1"/>
  <c r="B42" i="7"/>
  <c r="E42" i="7" s="1"/>
  <c r="B43" i="7"/>
  <c r="E43" i="7" s="1"/>
  <c r="B40" i="7"/>
  <c r="E40" i="7" s="1"/>
  <c r="B33" i="7"/>
  <c r="E33" i="7" s="1"/>
  <c r="B34" i="7"/>
  <c r="E34" i="7" s="1"/>
  <c r="B35" i="7"/>
  <c r="E35" i="7" s="1"/>
  <c r="B36" i="7"/>
  <c r="E36" i="7" s="1"/>
  <c r="B37" i="7"/>
  <c r="E37" i="7" s="1"/>
  <c r="B32" i="7"/>
  <c r="E32" i="7" s="1"/>
  <c r="B29" i="7"/>
  <c r="E29" i="7" s="1"/>
  <c r="B28" i="7"/>
  <c r="E28" i="7" s="1"/>
  <c r="B25" i="7"/>
  <c r="E25" i="7" s="1"/>
  <c r="B22" i="7"/>
  <c r="E22" i="7" s="1"/>
  <c r="B12" i="7"/>
  <c r="B13" i="7"/>
  <c r="E13" i="7" s="1"/>
  <c r="B14" i="7"/>
  <c r="E14" i="7" s="1"/>
  <c r="B15" i="7"/>
  <c r="E15" i="7" s="1"/>
  <c r="B16" i="7"/>
  <c r="B17" i="7"/>
  <c r="E17" i="7" s="1"/>
  <c r="B18" i="7"/>
  <c r="E18" i="7" s="1"/>
  <c r="B19" i="7"/>
  <c r="E19" i="7" s="1"/>
  <c r="B11" i="7"/>
  <c r="F68" i="6" l="1"/>
  <c r="D8" i="6" l="1"/>
  <c r="E8" i="6" s="1"/>
  <c r="F67" i="6" l="1"/>
  <c r="F56" i="6"/>
  <c r="F54" i="6"/>
  <c r="F55" i="6"/>
  <c r="F53" i="6"/>
  <c r="F46" i="6"/>
  <c r="F38" i="6"/>
  <c r="F42" i="6"/>
  <c r="F43" i="6"/>
  <c r="F44" i="6"/>
  <c r="F20" i="6"/>
  <c r="F31" i="6"/>
  <c r="F8" i="6"/>
  <c r="F13" i="6"/>
  <c r="D45" i="7"/>
  <c r="C45" i="7"/>
  <c r="B45" i="7"/>
  <c r="E45" i="7" s="1"/>
  <c r="D39" i="7"/>
  <c r="C39" i="7"/>
  <c r="B39" i="7"/>
  <c r="E39" i="7" s="1"/>
  <c r="D31" i="7"/>
  <c r="C31" i="7"/>
  <c r="B31" i="7"/>
  <c r="D27" i="7"/>
  <c r="C27" i="7"/>
  <c r="B27" i="7"/>
  <c r="E27" i="7" s="1"/>
  <c r="D24" i="7"/>
  <c r="C24" i="7"/>
  <c r="B24" i="7"/>
  <c r="E24" i="7" s="1"/>
  <c r="D21" i="7"/>
  <c r="C21" i="7"/>
  <c r="B21" i="7"/>
  <c r="E21" i="7" s="1"/>
  <c r="D8" i="7"/>
  <c r="C8" i="7"/>
  <c r="B8" i="7"/>
  <c r="E8" i="7" l="1"/>
  <c r="E31" i="7"/>
  <c r="D9" i="7"/>
  <c r="D6" i="7" s="1"/>
  <c r="C9" i="7"/>
  <c r="C6" i="7" s="1"/>
  <c r="B9" i="7"/>
  <c r="E9" i="7" l="1"/>
  <c r="B6" i="7"/>
  <c r="E6" i="7" s="1"/>
</calcChain>
</file>

<file path=xl/sharedStrings.xml><?xml version="1.0" encoding="utf-8"?>
<sst xmlns="http://schemas.openxmlformats.org/spreadsheetml/2006/main" count="127" uniqueCount="122">
  <si>
    <t>周産期に発生した病態</t>
  </si>
  <si>
    <t>先天奇形、変形及び染色体異常</t>
  </si>
  <si>
    <t>（１）乳児死亡数</t>
  </si>
  <si>
    <t>乳　　児</t>
    <phoneticPr fontId="5"/>
  </si>
  <si>
    <t>死 亡 率</t>
    <phoneticPr fontId="5"/>
  </si>
  <si>
    <t>総死亡に</t>
    <phoneticPr fontId="5"/>
  </si>
  <si>
    <t>死　　　　　　　　　　　因</t>
  </si>
  <si>
    <t>死 亡 数</t>
    <phoneticPr fontId="5"/>
  </si>
  <si>
    <t>対する割合</t>
    <phoneticPr fontId="5"/>
  </si>
  <si>
    <t>人</t>
  </si>
  <si>
    <t>％</t>
  </si>
  <si>
    <t>(出生千人対)</t>
    <rPh sb="3" eb="4">
      <t>セン</t>
    </rPh>
    <phoneticPr fontId="5"/>
  </si>
  <si>
    <t>総      数</t>
    <rPh sb="0" eb="8">
      <t>ソウスウ</t>
    </rPh>
    <phoneticPr fontId="5"/>
  </si>
  <si>
    <t>腸管感染症</t>
  </si>
  <si>
    <t>敗血症</t>
  </si>
  <si>
    <t>麻  疹</t>
  </si>
  <si>
    <t>ウイルス肝炎</t>
  </si>
  <si>
    <t>その他の感染症及び寄生虫症</t>
  </si>
  <si>
    <t>悪性新生物</t>
  </si>
  <si>
    <t>白血病</t>
  </si>
  <si>
    <t>その他の悪性新生物</t>
  </si>
  <si>
    <t>その他の新生物</t>
  </si>
  <si>
    <t>栄養失調症及びその他の栄養欠乏症</t>
  </si>
  <si>
    <t>代謝障害</t>
  </si>
  <si>
    <t>髄膜炎</t>
  </si>
  <si>
    <t>脊髄性筋萎縮症及び関連症候群</t>
  </si>
  <si>
    <t>脳性麻痺</t>
  </si>
  <si>
    <t>心疾患(高血圧性を除く)</t>
  </si>
  <si>
    <t>脳血管疾患</t>
  </si>
  <si>
    <t>インフルエンザ</t>
  </si>
  <si>
    <t>肺  炎</t>
  </si>
  <si>
    <t>喘  息</t>
  </si>
  <si>
    <t>ヘルニア及び腸閉塞</t>
  </si>
  <si>
    <t>肝疾患</t>
  </si>
  <si>
    <t>腎不全</t>
  </si>
  <si>
    <t>妊娠期間及び胎児発育に関連する障害</t>
  </si>
  <si>
    <t>出産外傷</t>
  </si>
  <si>
    <t>出生児仮死</t>
  </si>
  <si>
    <t>新生児の呼吸窮(促)迫</t>
    <rPh sb="8" eb="9">
      <t>ソク</t>
    </rPh>
    <phoneticPr fontId="5"/>
  </si>
  <si>
    <t>周産期に発生した肺出血</t>
  </si>
  <si>
    <t>周産期に発生した心血管障害</t>
  </si>
  <si>
    <t>その他の周産期に特異的な</t>
  </si>
  <si>
    <t>　呼吸障害及び心血管障害</t>
    <rPh sb="10" eb="12">
      <t>ショウガイ</t>
    </rPh>
    <phoneticPr fontId="5"/>
  </si>
  <si>
    <t>新生児の細菌性敗血症</t>
  </si>
  <si>
    <t>その他の周産期に特異的な感染症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</si>
  <si>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</si>
  <si>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</si>
  <si>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</si>
  <si>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</si>
  <si>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その他循環器系の先天奇形</t>
  </si>
  <si>
    <t>呼吸器系の先天奇形</t>
  </si>
  <si>
    <t>消化器系の先天奇形</t>
  </si>
  <si>
    <t>筋骨格系の先天奇形及び変形</t>
  </si>
  <si>
    <t>その他の先天奇形及び変形</t>
  </si>
  <si>
    <t>染色体異常、他に分類されないもの</t>
  </si>
  <si>
    <t>乳幼児突然死症候群</t>
  </si>
  <si>
    <t>その他のすべての疾患</t>
  </si>
  <si>
    <t>不慮の事故</t>
  </si>
  <si>
    <t>交通事故</t>
  </si>
  <si>
    <t>転倒・転落</t>
  </si>
  <si>
    <t>不慮の溺死及び溺水</t>
  </si>
  <si>
    <t>胃内容物の誤えん及び</t>
  </si>
  <si>
    <t>その他の不慮の窒息</t>
  </si>
  <si>
    <t>煙、火及び火炎への曝露</t>
  </si>
  <si>
    <t>有害物質による不慮の中毒</t>
  </si>
  <si>
    <t>その他の不慮の事故</t>
  </si>
  <si>
    <t>他  殺</t>
  </si>
  <si>
    <t>その他の外因</t>
  </si>
  <si>
    <r>
      <t>主 要 死 因 別 乳 児 死 亡 数 と 周 産 期 死 亡 数</t>
    </r>
    <r>
      <rPr>
        <sz val="16"/>
        <rFont val="ＭＳ 明朝"/>
        <family val="1"/>
        <charset val="128"/>
      </rPr>
      <t>(つづき)</t>
    </r>
    <phoneticPr fontId="5"/>
  </si>
  <si>
    <t>市 町 村</t>
    <phoneticPr fontId="5"/>
  </si>
  <si>
    <t>周  産  期</t>
    <phoneticPr fontId="5"/>
  </si>
  <si>
    <t>妊娠満22週</t>
    <phoneticPr fontId="5"/>
  </si>
  <si>
    <t>早期新生児死亡数</t>
    <phoneticPr fontId="5"/>
  </si>
  <si>
    <t>周産期死亡率</t>
    <phoneticPr fontId="5"/>
  </si>
  <si>
    <t>死 亡 総 数</t>
    <rPh sb="4" eb="5">
      <t>ソウ</t>
    </rPh>
    <phoneticPr fontId="5"/>
  </si>
  <si>
    <t>以後の死産数</t>
    <phoneticPr fontId="5"/>
  </si>
  <si>
    <t xml:space="preserve"> ( 生後１週未満 )</t>
    <phoneticPr fontId="5"/>
  </si>
  <si>
    <t>( 出生千人対 )</t>
    <phoneticPr fontId="5"/>
  </si>
  <si>
    <t>人</t>
    <rPh sb="0" eb="1">
      <t>ヒト</t>
    </rPh>
    <phoneticPr fontId="5"/>
  </si>
  <si>
    <t>総   　  数</t>
    <phoneticPr fontId="5"/>
  </si>
  <si>
    <t>市   　  計</t>
    <phoneticPr fontId="5"/>
  </si>
  <si>
    <t>郡   　  計</t>
    <phoneticPr fontId="5"/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</si>
  <si>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</si>
  <si>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</si>
  <si>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</si>
  <si>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</si>
  <si>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</si>
  <si>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</si>
  <si>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</si>
  <si>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</si>
  <si>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</si>
  <si>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</si>
  <si>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 xml:space="preserve"> 三 股 町</t>
  </si>
  <si>
    <t>西諸県郡</t>
  </si>
  <si>
    <t xml:space="preserve"> 高 原 町</t>
  </si>
  <si>
    <t>東諸県郡</t>
  </si>
  <si>
    <t xml:space="preserve"> 国 富 町</t>
  </si>
  <si>
    <t xml:space="preserve"> 綾    町</t>
  </si>
  <si>
    <t>児 湯 郡</t>
  </si>
  <si>
    <t xml:space="preserve"> 高 鍋 町</t>
    <phoneticPr fontId="5"/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</si>
  <si>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</si>
  <si>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</si>
  <si>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</si>
  <si>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</si>
  <si>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</si>
  <si>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>東臼杵郡</t>
  </si>
  <si>
    <t xml:space="preserve"> 門 川 町</t>
    <phoneticPr fontId="5"/>
  </si>
  <si>
    <t xml:space="preserve"> 諸 塚 村</t>
    <phoneticPr fontId="5"/>
  </si>
  <si>
    <t xml:space="preserve"> 椎 葉 村</t>
    <phoneticPr fontId="5"/>
  </si>
  <si>
    <t xml:space="preserve"> 美 郷 町</t>
    <rPh sb="1" eb="2">
      <t>ビ</t>
    </rPh>
    <rPh sb="3" eb="4">
      <t>ゴウ</t>
    </rPh>
    <phoneticPr fontId="9"/>
  </si>
  <si>
    <t>西臼杵郡</t>
  </si>
  <si>
    <t xml:space="preserve"> 高千穂町</t>
  </si>
  <si>
    <t xml:space="preserve"> 日之影町</t>
  </si>
  <si>
    <t xml:space="preserve"> 五ケ瀬町</t>
  </si>
  <si>
    <t>令和５年</t>
    <rPh sb="0" eb="2">
      <t>レイワ</t>
    </rPh>
    <phoneticPr fontId="5"/>
  </si>
  <si>
    <t>気道閉塞を生じた食物等の誤えん(吸引)</t>
    <rPh sb="2" eb="4">
      <t>ヘイソク</t>
    </rPh>
    <rPh sb="16" eb="18">
      <t>キュウイン</t>
    </rPh>
    <phoneticPr fontId="5"/>
  </si>
  <si>
    <t>及び有害物質への曝露</t>
    <phoneticPr fontId="1"/>
  </si>
  <si>
    <t>注　乳児死亡は生後１年未満の死亡。
資料提供　県福祉保健課（出典　厚生労働省「人口動態調査」）</t>
    <phoneticPr fontId="5"/>
  </si>
  <si>
    <t>注　周産期死亡は、妊娠満22週以後の死産に、早期新生児死亡を加えたものである。
資料提供　県福祉保健課（出典　厚生労働省「人口動態調査」）</t>
    <phoneticPr fontId="5"/>
  </si>
  <si>
    <t>令和６年</t>
    <rPh sb="0" eb="2">
      <t>レイワ</t>
    </rPh>
    <phoneticPr fontId="5"/>
  </si>
  <si>
    <t>（２）周産期死亡数（令和６年）</t>
    <rPh sb="10" eb="12">
      <t>レイワ</t>
    </rPh>
    <rPh sb="13" eb="14">
      <t>ネン</t>
    </rPh>
    <rPh sb="14" eb="15">
      <t>ヘイネン</t>
    </rPh>
    <phoneticPr fontId="5"/>
  </si>
  <si>
    <t>259． 主 要 死 因 別 乳 児 死 亡 数 と 周 産 期 死 亡 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</si>
</sst>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#,##0.0;\-#,##0.0;&quot;-&quot;;_ @_ "/>
    <numFmt numFmtId="178" formatCode="_ * #,##0.0_ ;_ * \-#,##0.0_ ;_ * &quot;-&quot;_ ;_ @_ "/>
    <numFmt numFmtId="179" formatCode="#,##0;\-#,##0;&quot;-&quot;;_ @_ 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2" borderId="0"/>
    <xf numFmtId="0" fontId="4" fillId="0" borderId="0"/>
  </cellStyleXfs>
  <cellXfs count="62">
    <xf numFmtId="0" fontId="0" fillId="2" borderId="0" xfId="0"/>
    <xf numFmtId="0" fontId="6" fillId="0" borderId="0" xfId="1" applyFont="1"/>
    <xf numFmtId="0" fontId="3" fillId="0" borderId="0" xfId="1" applyFont="1"/>
    <xf numFmtId="0" fontId="7" fillId="0" borderId="0" xfId="1" applyFont="1"/>
    <xf numFmtId="0" fontId="2" fillId="0" borderId="4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1" fontId="2" fillId="0" borderId="1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indent="1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/>
    <xf numFmtId="0" fontId="2" fillId="0" borderId="2" xfId="1" applyFont="1" applyBorder="1" applyAlignment="1">
      <alignment horizontal="centerContinuous" vertical="center"/>
    </xf>
    <xf numFmtId="0" fontId="4" fillId="0" borderId="0" xfId="1"/>
    <xf numFmtId="0" fontId="2" fillId="0" borderId="6" xfId="1" applyFont="1" applyBorder="1" applyAlignment="1">
      <alignment horizontal="left" vertical="center" indent="2"/>
    </xf>
    <xf numFmtId="0" fontId="4" fillId="3" borderId="0" xfId="1" applyFill="1"/>
    <xf numFmtId="179" fontId="2" fillId="0" borderId="0" xfId="1" applyNumberFormat="1" applyFont="1" applyAlignment="1">
      <alignment horizontal="right" vertical="center"/>
    </xf>
    <xf numFmtId="179" fontId="2" fillId="0" borderId="0" xfId="1" applyNumberFormat="1" applyFont="1" applyAlignment="1">
      <alignment vertical="center"/>
    </xf>
    <xf numFmtId="179" fontId="2" fillId="0" borderId="3" xfId="1" applyNumberFormat="1" applyFont="1" applyBorder="1" applyAlignment="1">
      <alignment vertical="center"/>
    </xf>
    <xf numFmtId="179" fontId="2" fillId="0" borderId="3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8" fontId="2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Continuous" vertical="center"/>
    </xf>
    <xf numFmtId="0" fontId="2" fillId="0" borderId="19" xfId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364A8969-C5A4-437E-89DC-3D95D3BE15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B041-439D-46D7-8045-7C5F616890C7}">
  <dimension ref="A1:K75"/>
  <sheetViews>
    <sheetView showGridLines="0" tabSelected="1" view="pageBreakPreview" zoomScale="70" zoomScaleNormal="70" zoomScaleSheetLayoutView="70" workbookViewId="0">
      <selection activeCell="A2" sqref="A2"/>
    </sheetView>
  </sheetViews>
  <sheetFormatPr defaultColWidth="8.09765625" defaultRowHeight="14.4" x14ac:dyDescent="0.2"/>
  <cols>
    <col min="1" max="1" width="2.3984375" style="2" customWidth="1"/>
    <col min="2" max="2" width="60.296875" style="2" customWidth="1"/>
    <col min="3" max="6" width="17.59765625" style="2" customWidth="1"/>
    <col min="7" max="9" width="8.09765625" style="2"/>
    <col min="10" max="10" width="10.09765625" style="2" bestFit="1" customWidth="1"/>
    <col min="11" max="11" width="8.796875" style="2" bestFit="1" customWidth="1"/>
    <col min="12" max="16384" width="8.09765625" style="2"/>
  </cols>
  <sheetData>
    <row r="1" spans="1:11" s="1" customFormat="1" ht="25.5" customHeight="1" x14ac:dyDescent="0.3">
      <c r="A1" s="50" t="s">
        <v>121</v>
      </c>
      <c r="B1" s="50"/>
      <c r="C1" s="50"/>
      <c r="D1" s="50"/>
      <c r="E1" s="50"/>
      <c r="F1" s="50"/>
    </row>
    <row r="2" spans="1:11" ht="45" customHeight="1" x14ac:dyDescent="0.25">
      <c r="A2" s="27" t="s">
        <v>2</v>
      </c>
      <c r="B2" s="27"/>
      <c r="C2" s="27"/>
      <c r="D2" s="27"/>
      <c r="E2" s="27"/>
      <c r="F2" s="27"/>
    </row>
    <row r="3" spans="1:11" s="3" customFormat="1" ht="19.5" customHeight="1" x14ac:dyDescent="0.25">
      <c r="A3" s="41"/>
      <c r="B3" s="42"/>
      <c r="C3" s="14" t="s">
        <v>3</v>
      </c>
      <c r="D3" s="15"/>
      <c r="E3" s="51" t="s">
        <v>4</v>
      </c>
      <c r="F3" s="36" t="s">
        <v>5</v>
      </c>
    </row>
    <row r="4" spans="1:11" s="3" customFormat="1" ht="19.5" customHeight="1" x14ac:dyDescent="0.25">
      <c r="A4" s="43" t="s">
        <v>6</v>
      </c>
      <c r="B4" s="5"/>
      <c r="C4" s="4" t="s">
        <v>7</v>
      </c>
      <c r="D4" s="5"/>
      <c r="E4" s="52"/>
      <c r="F4" s="37" t="s">
        <v>8</v>
      </c>
    </row>
    <row r="5" spans="1:11" s="3" customFormat="1" ht="19.5" customHeight="1" x14ac:dyDescent="0.25">
      <c r="A5" s="44"/>
      <c r="B5" s="28"/>
      <c r="C5" s="17" t="s">
        <v>114</v>
      </c>
      <c r="D5" s="18" t="s">
        <v>119</v>
      </c>
      <c r="E5" s="53" t="s">
        <v>119</v>
      </c>
      <c r="F5" s="53"/>
    </row>
    <row r="6" spans="1:11" s="3" customFormat="1" ht="22.5" customHeight="1" x14ac:dyDescent="0.25">
      <c r="A6" s="20"/>
      <c r="B6" s="42"/>
      <c r="C6" s="19" t="s">
        <v>9</v>
      </c>
      <c r="D6" s="19" t="s">
        <v>9</v>
      </c>
      <c r="E6" s="19" t="s">
        <v>9</v>
      </c>
      <c r="F6" s="19" t="s">
        <v>10</v>
      </c>
    </row>
    <row r="7" spans="1:11" s="3" customFormat="1" ht="22.5" customHeight="1" x14ac:dyDescent="0.25">
      <c r="A7" s="20"/>
      <c r="B7" s="6"/>
      <c r="C7" s="20"/>
      <c r="D7" s="20"/>
      <c r="E7" s="37" t="s">
        <v>11</v>
      </c>
      <c r="F7" s="20"/>
      <c r="I7" s="29"/>
      <c r="J7" s="29"/>
      <c r="K7" s="29"/>
    </row>
    <row r="8" spans="1:11" s="3" customFormat="1" ht="20.25" customHeight="1" x14ac:dyDescent="0.25">
      <c r="A8" s="20" t="s">
        <v>12</v>
      </c>
      <c r="B8" s="6"/>
      <c r="C8" s="21">
        <v>14</v>
      </c>
      <c r="D8" s="21">
        <f>SUM(D9:D14,D17:D31,D44,D53,D54,D55,D66,D67)</f>
        <v>13</v>
      </c>
      <c r="E8" s="38">
        <f>D8/6000*1000</f>
        <v>2.1666666666666665</v>
      </c>
      <c r="F8" s="39">
        <f>IF(OR(D8=0,D8=""),"-",D8/$D$8*100)</f>
        <v>100</v>
      </c>
      <c r="I8" s="29"/>
      <c r="J8" s="29"/>
      <c r="K8" s="29"/>
    </row>
    <row r="9" spans="1:11" s="3" customFormat="1" ht="21.75" customHeight="1" x14ac:dyDescent="0.25">
      <c r="B9" s="6" t="s">
        <v>13</v>
      </c>
      <c r="C9" s="21">
        <v>0</v>
      </c>
      <c r="D9" s="21">
        <v>0</v>
      </c>
      <c r="E9" s="38">
        <f t="shared" ref="E9:E67" si="0">D9/6000*1000</f>
        <v>0</v>
      </c>
      <c r="F9" s="39" t="str">
        <f>IF(OR(D9=0,D9=""),"-",D9/$D$8*100)</f>
        <v>-</v>
      </c>
      <c r="I9" s="29"/>
      <c r="J9" s="29"/>
      <c r="K9" s="29"/>
    </row>
    <row r="10" spans="1:11" s="3" customFormat="1" ht="20.25" customHeight="1" x14ac:dyDescent="0.25">
      <c r="B10" s="6" t="s">
        <v>14</v>
      </c>
      <c r="C10" s="21">
        <v>0</v>
      </c>
      <c r="D10" s="21">
        <v>0</v>
      </c>
      <c r="E10" s="38">
        <f t="shared" si="0"/>
        <v>0</v>
      </c>
      <c r="F10" s="39" t="str">
        <f t="shared" ref="F10:F67" si="1">IF(OR(D10=0,D10=""),"-",D10/$D$8*100)</f>
        <v>-</v>
      </c>
      <c r="I10" s="29"/>
      <c r="J10" s="29"/>
      <c r="K10" s="29"/>
    </row>
    <row r="11" spans="1:11" s="3" customFormat="1" ht="20.25" customHeight="1" x14ac:dyDescent="0.25">
      <c r="B11" s="6" t="s">
        <v>15</v>
      </c>
      <c r="C11" s="21">
        <v>0</v>
      </c>
      <c r="D11" s="21">
        <v>0</v>
      </c>
      <c r="E11" s="38">
        <f t="shared" si="0"/>
        <v>0</v>
      </c>
      <c r="F11" s="39" t="str">
        <f t="shared" si="1"/>
        <v>-</v>
      </c>
      <c r="I11" s="29"/>
      <c r="J11" s="29"/>
      <c r="K11" s="29"/>
    </row>
    <row r="12" spans="1:11" s="3" customFormat="1" ht="20.25" customHeight="1" x14ac:dyDescent="0.25">
      <c r="B12" s="6" t="s">
        <v>16</v>
      </c>
      <c r="C12" s="21">
        <v>0</v>
      </c>
      <c r="D12" s="21">
        <v>0</v>
      </c>
      <c r="E12" s="38">
        <f t="shared" si="0"/>
        <v>0</v>
      </c>
      <c r="F12" s="39" t="str">
        <f t="shared" si="1"/>
        <v>-</v>
      </c>
      <c r="I12" s="29"/>
      <c r="J12" s="29"/>
      <c r="K12" s="29"/>
    </row>
    <row r="13" spans="1:11" s="3" customFormat="1" ht="20.25" customHeight="1" x14ac:dyDescent="0.25">
      <c r="B13" s="6" t="s">
        <v>17</v>
      </c>
      <c r="C13" s="21">
        <v>0</v>
      </c>
      <c r="D13" s="21">
        <v>1</v>
      </c>
      <c r="E13" s="38">
        <f t="shared" si="0"/>
        <v>0.16666666666666666</v>
      </c>
      <c r="F13" s="39">
        <f t="shared" si="1"/>
        <v>7.6923076923076925</v>
      </c>
      <c r="I13" s="29"/>
      <c r="J13" s="29"/>
      <c r="K13" s="29"/>
    </row>
    <row r="14" spans="1:11" s="3" customFormat="1" ht="20.25" customHeight="1" x14ac:dyDescent="0.25">
      <c r="B14" s="6" t="s">
        <v>18</v>
      </c>
      <c r="C14" s="21">
        <v>0</v>
      </c>
      <c r="D14" s="21">
        <v>0</v>
      </c>
      <c r="E14" s="38">
        <f t="shared" si="0"/>
        <v>0</v>
      </c>
      <c r="F14" s="39" t="str">
        <f t="shared" si="1"/>
        <v>-</v>
      </c>
      <c r="I14" s="29"/>
      <c r="J14" s="29"/>
      <c r="K14" s="29"/>
    </row>
    <row r="15" spans="1:11" s="3" customFormat="1" ht="20.25" customHeight="1" x14ac:dyDescent="0.25">
      <c r="A15" s="20"/>
      <c r="B15" s="13" t="s">
        <v>19</v>
      </c>
      <c r="C15" s="21">
        <v>0</v>
      </c>
      <c r="D15" s="21">
        <v>0</v>
      </c>
      <c r="E15" s="38">
        <f t="shared" si="0"/>
        <v>0</v>
      </c>
      <c r="F15" s="39" t="str">
        <f t="shared" si="1"/>
        <v>-</v>
      </c>
      <c r="I15" s="29"/>
      <c r="J15" s="29"/>
      <c r="K15" s="29"/>
    </row>
    <row r="16" spans="1:11" s="3" customFormat="1" ht="20.100000000000001" customHeight="1" x14ac:dyDescent="0.25">
      <c r="A16" s="20"/>
      <c r="B16" s="13" t="s">
        <v>20</v>
      </c>
      <c r="C16" s="21">
        <v>0</v>
      </c>
      <c r="D16" s="21">
        <v>0</v>
      </c>
      <c r="E16" s="38">
        <f t="shared" si="0"/>
        <v>0</v>
      </c>
      <c r="F16" s="39" t="str">
        <f t="shared" si="1"/>
        <v>-</v>
      </c>
      <c r="I16" s="29"/>
      <c r="J16" s="29"/>
      <c r="K16" s="29"/>
    </row>
    <row r="17" spans="1:11" s="3" customFormat="1" ht="20.100000000000001" customHeight="1" x14ac:dyDescent="0.25">
      <c r="B17" s="6" t="s">
        <v>21</v>
      </c>
      <c r="C17" s="21">
        <v>0</v>
      </c>
      <c r="D17" s="21">
        <v>0</v>
      </c>
      <c r="E17" s="38">
        <f t="shared" si="0"/>
        <v>0</v>
      </c>
      <c r="F17" s="39" t="str">
        <f t="shared" si="1"/>
        <v>-</v>
      </c>
      <c r="I17" s="29"/>
      <c r="J17" s="29"/>
      <c r="K17" s="29"/>
    </row>
    <row r="18" spans="1:11" s="3" customFormat="1" ht="20.25" customHeight="1" x14ac:dyDescent="0.25">
      <c r="B18" s="6" t="s">
        <v>22</v>
      </c>
      <c r="C18" s="21">
        <v>0</v>
      </c>
      <c r="D18" s="21">
        <v>0</v>
      </c>
      <c r="E18" s="38">
        <f t="shared" si="0"/>
        <v>0</v>
      </c>
      <c r="F18" s="39" t="str">
        <f t="shared" si="1"/>
        <v>-</v>
      </c>
      <c r="I18" s="29"/>
      <c r="J18" s="29"/>
      <c r="K18" s="29"/>
    </row>
    <row r="19" spans="1:11" s="3" customFormat="1" ht="20.25" customHeight="1" x14ac:dyDescent="0.25">
      <c r="B19" s="6" t="s">
        <v>23</v>
      </c>
      <c r="C19" s="21">
        <v>0</v>
      </c>
      <c r="D19" s="21">
        <v>0</v>
      </c>
      <c r="E19" s="38">
        <f t="shared" si="0"/>
        <v>0</v>
      </c>
      <c r="F19" s="39" t="str">
        <f t="shared" si="1"/>
        <v>-</v>
      </c>
      <c r="I19" s="29"/>
      <c r="J19" s="29"/>
      <c r="K19" s="29"/>
    </row>
    <row r="20" spans="1:11" s="3" customFormat="1" ht="20.25" customHeight="1" x14ac:dyDescent="0.25">
      <c r="B20" s="6" t="s">
        <v>24</v>
      </c>
      <c r="C20" s="21">
        <v>0</v>
      </c>
      <c r="D20" s="21">
        <v>1</v>
      </c>
      <c r="E20" s="38">
        <f t="shared" si="0"/>
        <v>0.16666666666666666</v>
      </c>
      <c r="F20" s="39">
        <f t="shared" si="1"/>
        <v>7.6923076923076925</v>
      </c>
      <c r="I20" s="29"/>
      <c r="J20" s="29"/>
      <c r="K20" s="29"/>
    </row>
    <row r="21" spans="1:11" s="3" customFormat="1" ht="20.25" customHeight="1" x14ac:dyDescent="0.25">
      <c r="B21" s="6" t="s">
        <v>25</v>
      </c>
      <c r="C21" s="21">
        <v>0</v>
      </c>
      <c r="D21" s="21">
        <v>0</v>
      </c>
      <c r="E21" s="38">
        <f t="shared" si="0"/>
        <v>0</v>
      </c>
      <c r="F21" s="39" t="str">
        <f t="shared" si="1"/>
        <v>-</v>
      </c>
      <c r="I21" s="29"/>
      <c r="J21" s="29"/>
      <c r="K21" s="29"/>
    </row>
    <row r="22" spans="1:11" s="3" customFormat="1" ht="20.25" customHeight="1" x14ac:dyDescent="0.25">
      <c r="B22" s="6" t="s">
        <v>26</v>
      </c>
      <c r="C22" s="21">
        <v>0</v>
      </c>
      <c r="D22" s="21">
        <v>0</v>
      </c>
      <c r="E22" s="38">
        <f t="shared" si="0"/>
        <v>0</v>
      </c>
      <c r="F22" s="39" t="str">
        <f t="shared" si="1"/>
        <v>-</v>
      </c>
      <c r="I22" s="29"/>
      <c r="J22" s="29"/>
      <c r="K22" s="29"/>
    </row>
    <row r="23" spans="1:11" s="3" customFormat="1" ht="20.25" customHeight="1" x14ac:dyDescent="0.25">
      <c r="B23" s="6" t="s">
        <v>27</v>
      </c>
      <c r="C23" s="21">
        <v>1</v>
      </c>
      <c r="D23" s="21">
        <v>0</v>
      </c>
      <c r="E23" s="38">
        <f t="shared" si="0"/>
        <v>0</v>
      </c>
      <c r="F23" s="39" t="str">
        <f t="shared" si="1"/>
        <v>-</v>
      </c>
      <c r="I23" s="29"/>
      <c r="J23" s="29"/>
      <c r="K23" s="29"/>
    </row>
    <row r="24" spans="1:11" s="3" customFormat="1" ht="20.25" customHeight="1" x14ac:dyDescent="0.25">
      <c r="B24" s="6" t="s">
        <v>28</v>
      </c>
      <c r="C24" s="21">
        <v>0</v>
      </c>
      <c r="D24" s="21">
        <v>0</v>
      </c>
      <c r="E24" s="38">
        <f t="shared" si="0"/>
        <v>0</v>
      </c>
      <c r="F24" s="39" t="str">
        <f t="shared" si="1"/>
        <v>-</v>
      </c>
      <c r="I24" s="29"/>
      <c r="J24" s="29"/>
      <c r="K24" s="29"/>
    </row>
    <row r="25" spans="1:11" s="3" customFormat="1" ht="20.25" customHeight="1" x14ac:dyDescent="0.25">
      <c r="B25" s="6" t="s">
        <v>29</v>
      </c>
      <c r="C25" s="21">
        <v>0</v>
      </c>
      <c r="D25" s="21">
        <v>0</v>
      </c>
      <c r="E25" s="38">
        <f t="shared" si="0"/>
        <v>0</v>
      </c>
      <c r="F25" s="39" t="str">
        <f t="shared" si="1"/>
        <v>-</v>
      </c>
      <c r="I25" s="29"/>
      <c r="J25" s="29"/>
      <c r="K25" s="29"/>
    </row>
    <row r="26" spans="1:11" s="3" customFormat="1" ht="20.25" customHeight="1" x14ac:dyDescent="0.25">
      <c r="B26" s="6" t="s">
        <v>30</v>
      </c>
      <c r="C26" s="21">
        <v>0</v>
      </c>
      <c r="D26" s="21">
        <v>0</v>
      </c>
      <c r="E26" s="38">
        <f t="shared" si="0"/>
        <v>0</v>
      </c>
      <c r="F26" s="39" t="str">
        <f t="shared" si="1"/>
        <v>-</v>
      </c>
      <c r="I26" s="29"/>
      <c r="J26" s="29"/>
      <c r="K26" s="29"/>
    </row>
    <row r="27" spans="1:11" s="3" customFormat="1" ht="20.25" customHeight="1" x14ac:dyDescent="0.25">
      <c r="B27" s="6" t="s">
        <v>31</v>
      </c>
      <c r="C27" s="21">
        <v>0</v>
      </c>
      <c r="D27" s="21">
        <v>0</v>
      </c>
      <c r="E27" s="38">
        <f t="shared" si="0"/>
        <v>0</v>
      </c>
      <c r="F27" s="39" t="str">
        <f t="shared" si="1"/>
        <v>-</v>
      </c>
      <c r="I27" s="29"/>
      <c r="J27" s="29"/>
      <c r="K27" s="29"/>
    </row>
    <row r="28" spans="1:11" s="3" customFormat="1" ht="20.25" customHeight="1" x14ac:dyDescent="0.25">
      <c r="B28" s="6" t="s">
        <v>32</v>
      </c>
      <c r="C28" s="21">
        <v>0</v>
      </c>
      <c r="D28" s="21">
        <v>0</v>
      </c>
      <c r="E28" s="38">
        <f t="shared" si="0"/>
        <v>0</v>
      </c>
      <c r="F28" s="39" t="str">
        <f t="shared" si="1"/>
        <v>-</v>
      </c>
      <c r="I28" s="29"/>
      <c r="J28" s="29"/>
      <c r="K28" s="29"/>
    </row>
    <row r="29" spans="1:11" s="3" customFormat="1" ht="20.25" customHeight="1" x14ac:dyDescent="0.25">
      <c r="B29" s="6" t="s">
        <v>33</v>
      </c>
      <c r="C29" s="21">
        <v>0</v>
      </c>
      <c r="D29" s="21">
        <v>0</v>
      </c>
      <c r="E29" s="38">
        <f t="shared" si="0"/>
        <v>0</v>
      </c>
      <c r="F29" s="39" t="str">
        <f t="shared" si="1"/>
        <v>-</v>
      </c>
      <c r="I29" s="29"/>
      <c r="J29" s="29"/>
      <c r="K29" s="29"/>
    </row>
    <row r="30" spans="1:11" s="3" customFormat="1" ht="20.25" customHeight="1" x14ac:dyDescent="0.25">
      <c r="B30" s="6" t="s">
        <v>34</v>
      </c>
      <c r="C30" s="21">
        <v>0</v>
      </c>
      <c r="D30" s="21">
        <v>0</v>
      </c>
      <c r="E30" s="38">
        <f t="shared" si="0"/>
        <v>0</v>
      </c>
      <c r="F30" s="39" t="str">
        <f t="shared" si="1"/>
        <v>-</v>
      </c>
      <c r="I30" s="29"/>
      <c r="J30" s="29"/>
      <c r="K30" s="29"/>
    </row>
    <row r="31" spans="1:11" s="3" customFormat="1" ht="20.25" customHeight="1" x14ac:dyDescent="0.25">
      <c r="B31" s="6" t="s">
        <v>0</v>
      </c>
      <c r="C31" s="21">
        <v>5</v>
      </c>
      <c r="D31" s="21">
        <v>4</v>
      </c>
      <c r="E31" s="38">
        <f t="shared" si="0"/>
        <v>0.66666666666666663</v>
      </c>
      <c r="F31" s="39">
        <f t="shared" si="1"/>
        <v>30.76923076923077</v>
      </c>
      <c r="I31" s="29"/>
      <c r="J31" s="29"/>
      <c r="K31" s="29"/>
    </row>
    <row r="32" spans="1:11" s="3" customFormat="1" ht="20.25" customHeight="1" x14ac:dyDescent="0.25">
      <c r="A32" s="20"/>
      <c r="B32" s="13" t="s">
        <v>35</v>
      </c>
      <c r="C32" s="21">
        <v>1</v>
      </c>
      <c r="D32" s="21">
        <v>0</v>
      </c>
      <c r="E32" s="38">
        <f>D32/6000*1000</f>
        <v>0</v>
      </c>
      <c r="F32" s="39" t="str">
        <f t="shared" si="1"/>
        <v>-</v>
      </c>
      <c r="I32" s="29"/>
      <c r="J32" s="29"/>
      <c r="K32" s="29"/>
    </row>
    <row r="33" spans="1:11" s="3" customFormat="1" ht="20.100000000000001" customHeight="1" x14ac:dyDescent="0.25">
      <c r="A33" s="20"/>
      <c r="B33" s="13" t="s">
        <v>36</v>
      </c>
      <c r="C33" s="21">
        <v>0</v>
      </c>
      <c r="D33" s="21">
        <v>0</v>
      </c>
      <c r="E33" s="38">
        <f t="shared" si="0"/>
        <v>0</v>
      </c>
      <c r="F33" s="39" t="str">
        <f t="shared" si="1"/>
        <v>-</v>
      </c>
      <c r="I33" s="29"/>
      <c r="J33" s="29"/>
      <c r="K33" s="29"/>
    </row>
    <row r="34" spans="1:11" s="3" customFormat="1" ht="20.100000000000001" customHeight="1" x14ac:dyDescent="0.25">
      <c r="A34" s="20"/>
      <c r="B34" s="13" t="s">
        <v>37</v>
      </c>
      <c r="C34" s="21">
        <v>0</v>
      </c>
      <c r="D34" s="21">
        <v>0</v>
      </c>
      <c r="E34" s="38">
        <f t="shared" si="0"/>
        <v>0</v>
      </c>
      <c r="F34" s="39" t="str">
        <f t="shared" si="1"/>
        <v>-</v>
      </c>
      <c r="I34" s="29"/>
      <c r="J34" s="29"/>
      <c r="K34" s="29"/>
    </row>
    <row r="35" spans="1:11" s="3" customFormat="1" ht="20.100000000000001" customHeight="1" x14ac:dyDescent="0.25">
      <c r="A35" s="20"/>
      <c r="B35" s="13" t="s">
        <v>38</v>
      </c>
      <c r="C35" s="21">
        <v>0</v>
      </c>
      <c r="D35" s="21">
        <v>0</v>
      </c>
      <c r="E35" s="38">
        <f t="shared" si="0"/>
        <v>0</v>
      </c>
      <c r="F35" s="39" t="str">
        <f t="shared" si="1"/>
        <v>-</v>
      </c>
      <c r="I35" s="29"/>
      <c r="J35" s="29"/>
      <c r="K35" s="29"/>
    </row>
    <row r="36" spans="1:11" s="3" customFormat="1" ht="20.100000000000001" customHeight="1" x14ac:dyDescent="0.25">
      <c r="A36" s="20"/>
      <c r="B36" s="13" t="s">
        <v>39</v>
      </c>
      <c r="C36" s="21">
        <v>0</v>
      </c>
      <c r="D36" s="21">
        <v>0</v>
      </c>
      <c r="E36" s="38">
        <f t="shared" si="0"/>
        <v>0</v>
      </c>
      <c r="F36" s="39" t="str">
        <f t="shared" si="1"/>
        <v>-</v>
      </c>
      <c r="I36" s="29"/>
      <c r="J36" s="29"/>
      <c r="K36" s="29"/>
    </row>
    <row r="37" spans="1:11" s="3" customFormat="1" ht="20.100000000000001" customHeight="1" x14ac:dyDescent="0.25">
      <c r="A37" s="20"/>
      <c r="B37" s="13" t="s">
        <v>40</v>
      </c>
      <c r="C37" s="21">
        <v>0</v>
      </c>
      <c r="D37" s="21">
        <v>0</v>
      </c>
      <c r="E37" s="38">
        <f t="shared" si="0"/>
        <v>0</v>
      </c>
      <c r="F37" s="39" t="str">
        <f t="shared" si="1"/>
        <v>-</v>
      </c>
      <c r="I37" s="29"/>
      <c r="J37" s="29"/>
      <c r="K37" s="29"/>
    </row>
    <row r="38" spans="1:11" s="3" customFormat="1" ht="20.100000000000001" customHeight="1" x14ac:dyDescent="0.25">
      <c r="A38" s="20"/>
      <c r="B38" s="13" t="s">
        <v>41</v>
      </c>
      <c r="C38" s="21">
        <v>0</v>
      </c>
      <c r="D38" s="21">
        <v>1</v>
      </c>
      <c r="E38" s="38">
        <f t="shared" si="0"/>
        <v>0.16666666666666666</v>
      </c>
      <c r="F38" s="39">
        <f t="shared" si="1"/>
        <v>7.6923076923076925</v>
      </c>
      <c r="I38" s="29"/>
      <c r="J38" s="29"/>
      <c r="K38" s="29"/>
    </row>
    <row r="39" spans="1:11" s="3" customFormat="1" ht="20.100000000000001" customHeight="1" x14ac:dyDescent="0.25">
      <c r="A39" s="20"/>
      <c r="B39" s="13" t="s">
        <v>42</v>
      </c>
      <c r="C39" s="21"/>
      <c r="D39" s="21">
        <v>0</v>
      </c>
      <c r="E39" s="38">
        <f t="shared" si="0"/>
        <v>0</v>
      </c>
      <c r="F39" s="39" t="str">
        <f t="shared" si="1"/>
        <v>-</v>
      </c>
      <c r="I39" s="29"/>
      <c r="J39" s="29"/>
      <c r="K39" s="29"/>
    </row>
    <row r="40" spans="1:11" s="3" customFormat="1" ht="20.100000000000001" customHeight="1" x14ac:dyDescent="0.25">
      <c r="A40" s="20"/>
      <c r="B40" s="13" t="s">
        <v>43</v>
      </c>
      <c r="C40" s="21">
        <v>2</v>
      </c>
      <c r="D40" s="21">
        <v>0</v>
      </c>
      <c r="E40" s="38">
        <f t="shared" si="0"/>
        <v>0</v>
      </c>
      <c r="F40" s="39" t="str">
        <f t="shared" si="1"/>
        <v>-</v>
      </c>
      <c r="I40" s="29"/>
      <c r="J40" s="29"/>
      <c r="K40" s="29"/>
    </row>
    <row r="41" spans="1:11" s="3" customFormat="1" ht="20.100000000000001" customHeight="1" x14ac:dyDescent="0.25">
      <c r="A41" s="20"/>
      <c r="B41" s="13" t="s">
        <v>44</v>
      </c>
      <c r="C41" s="21">
        <v>0</v>
      </c>
      <c r="D41" s="21">
        <v>0</v>
      </c>
      <c r="E41" s="38">
        <f t="shared" si="0"/>
        <v>0</v>
      </c>
      <c r="F41" s="39" t="str">
        <f t="shared" si="1"/>
        <v>-</v>
      </c>
      <c r="I41" s="29"/>
      <c r="J41" s="29"/>
      <c r="K41" s="29"/>
    </row>
    <row r="42" spans="1:11" s="3" customFormat="1" ht="20.100000000000001" customHeight="1" x14ac:dyDescent="0.25">
      <c r="A42" s="20"/>
      <c r="B42" s="13" t="s">
        <v>45</v>
      </c>
      <c r="C42" s="21">
        <v>1</v>
      </c>
      <c r="D42" s="21">
        <v>2</v>
      </c>
      <c r="E42" s="38">
        <f t="shared" si="0"/>
        <v>0.33333333333333331</v>
      </c>
      <c r="F42" s="39">
        <f t="shared" si="1"/>
        <v>15.384615384615385</v>
      </c>
      <c r="I42" s="29"/>
      <c r="J42" s="29"/>
      <c r="K42" s="29"/>
    </row>
    <row r="43" spans="1:11" s="3" customFormat="1" ht="20.100000000000001" customHeight="1" x14ac:dyDescent="0.25">
      <c r="A43" s="20"/>
      <c r="B43" s="13" t="s">
        <v>46</v>
      </c>
      <c r="C43" s="21">
        <v>1</v>
      </c>
      <c r="D43" s="21">
        <v>1</v>
      </c>
      <c r="E43" s="38">
        <f t="shared" si="0"/>
        <v>0.16666666666666666</v>
      </c>
      <c r="F43" s="39">
        <f t="shared" si="1"/>
        <v>7.6923076923076925</v>
      </c>
      <c r="I43" s="29"/>
      <c r="J43" s="29"/>
      <c r="K43" s="29"/>
    </row>
    <row r="44" spans="1:11" s="3" customFormat="1" ht="20.100000000000001" customHeight="1" x14ac:dyDescent="0.25">
      <c r="B44" s="6" t="s">
        <v>1</v>
      </c>
      <c r="C44" s="21">
        <v>1</v>
      </c>
      <c r="D44" s="21">
        <v>1</v>
      </c>
      <c r="E44" s="38">
        <f t="shared" si="0"/>
        <v>0.16666666666666666</v>
      </c>
      <c r="F44" s="39">
        <f t="shared" si="1"/>
        <v>7.6923076923076925</v>
      </c>
      <c r="I44" s="29"/>
      <c r="J44" s="29"/>
      <c r="K44" s="29"/>
    </row>
    <row r="45" spans="1:11" s="3" customFormat="1" ht="20.25" customHeight="1" x14ac:dyDescent="0.25">
      <c r="A45" s="20"/>
      <c r="B45" s="13" t="s">
        <v>47</v>
      </c>
      <c r="C45" s="21">
        <v>0</v>
      </c>
      <c r="D45" s="21">
        <v>0</v>
      </c>
      <c r="E45" s="38">
        <f t="shared" si="0"/>
        <v>0</v>
      </c>
      <c r="F45" s="39" t="str">
        <f t="shared" si="1"/>
        <v>-</v>
      </c>
      <c r="I45" s="29"/>
      <c r="J45" s="29"/>
      <c r="K45" s="29"/>
    </row>
    <row r="46" spans="1:11" s="3" customFormat="1" ht="20.100000000000001" customHeight="1" x14ac:dyDescent="0.25">
      <c r="A46" s="20"/>
      <c r="B46" s="13" t="s">
        <v>48</v>
      </c>
      <c r="C46" s="21">
        <v>0</v>
      </c>
      <c r="D46" s="21">
        <v>1</v>
      </c>
      <c r="E46" s="38">
        <f t="shared" si="0"/>
        <v>0.16666666666666666</v>
      </c>
      <c r="F46" s="39">
        <f t="shared" si="1"/>
        <v>7.6923076923076925</v>
      </c>
      <c r="I46" s="29"/>
      <c r="J46" s="29"/>
      <c r="K46" s="29"/>
    </row>
    <row r="47" spans="1:11" s="3" customFormat="1" ht="20.100000000000001" customHeight="1" x14ac:dyDescent="0.25">
      <c r="A47" s="20"/>
      <c r="B47" s="13" t="s">
        <v>49</v>
      </c>
      <c r="C47" s="21">
        <v>0</v>
      </c>
      <c r="D47" s="21">
        <v>0</v>
      </c>
      <c r="E47" s="38">
        <f t="shared" si="0"/>
        <v>0</v>
      </c>
      <c r="F47" s="39" t="str">
        <f t="shared" si="1"/>
        <v>-</v>
      </c>
      <c r="I47" s="29"/>
      <c r="J47" s="29"/>
      <c r="K47" s="29"/>
    </row>
    <row r="48" spans="1:11" s="3" customFormat="1" ht="20.100000000000001" customHeight="1" x14ac:dyDescent="0.25">
      <c r="A48" s="20"/>
      <c r="B48" s="13" t="s">
        <v>50</v>
      </c>
      <c r="C48" s="21">
        <v>0</v>
      </c>
      <c r="D48" s="21">
        <v>0</v>
      </c>
      <c r="E48" s="38">
        <f t="shared" si="0"/>
        <v>0</v>
      </c>
      <c r="F48" s="39" t="str">
        <f t="shared" si="1"/>
        <v>-</v>
      </c>
      <c r="I48" s="29"/>
      <c r="J48" s="29"/>
      <c r="K48" s="29"/>
    </row>
    <row r="49" spans="1:11" s="3" customFormat="1" ht="20.100000000000001" customHeight="1" x14ac:dyDescent="0.25">
      <c r="A49" s="20"/>
      <c r="B49" s="13" t="s">
        <v>51</v>
      </c>
      <c r="C49" s="21">
        <v>0</v>
      </c>
      <c r="D49" s="21">
        <v>0</v>
      </c>
      <c r="E49" s="38">
        <f t="shared" si="0"/>
        <v>0</v>
      </c>
      <c r="F49" s="39" t="str">
        <f t="shared" si="1"/>
        <v>-</v>
      </c>
      <c r="I49" s="29"/>
      <c r="J49" s="29"/>
      <c r="K49" s="29"/>
    </row>
    <row r="50" spans="1:11" s="3" customFormat="1" ht="20.100000000000001" customHeight="1" x14ac:dyDescent="0.25">
      <c r="A50" s="20"/>
      <c r="B50" s="13" t="s">
        <v>52</v>
      </c>
      <c r="C50" s="21">
        <v>0</v>
      </c>
      <c r="D50" s="21">
        <v>0</v>
      </c>
      <c r="E50" s="38">
        <f t="shared" si="0"/>
        <v>0</v>
      </c>
      <c r="F50" s="39" t="str">
        <f t="shared" si="1"/>
        <v>-</v>
      </c>
      <c r="I50" s="29"/>
      <c r="J50" s="29"/>
      <c r="K50" s="29"/>
    </row>
    <row r="51" spans="1:11" s="3" customFormat="1" ht="20.100000000000001" customHeight="1" x14ac:dyDescent="0.25">
      <c r="A51" s="20"/>
      <c r="B51" s="13" t="s">
        <v>53</v>
      </c>
      <c r="C51" s="21">
        <v>1</v>
      </c>
      <c r="D51" s="21">
        <v>0</v>
      </c>
      <c r="E51" s="38">
        <f t="shared" si="0"/>
        <v>0</v>
      </c>
      <c r="F51" s="39" t="str">
        <f t="shared" si="1"/>
        <v>-</v>
      </c>
      <c r="I51" s="29"/>
      <c r="J51" s="29"/>
      <c r="K51" s="29"/>
    </row>
    <row r="52" spans="1:11" s="3" customFormat="1" ht="20.100000000000001" customHeight="1" x14ac:dyDescent="0.25">
      <c r="A52" s="20"/>
      <c r="B52" s="13" t="s">
        <v>54</v>
      </c>
      <c r="C52" s="21">
        <v>0</v>
      </c>
      <c r="D52" s="21">
        <v>0</v>
      </c>
      <c r="E52" s="38">
        <f t="shared" si="0"/>
        <v>0</v>
      </c>
      <c r="F52" s="39" t="str">
        <f t="shared" si="1"/>
        <v>-</v>
      </c>
      <c r="I52" s="29"/>
      <c r="J52" s="29"/>
      <c r="K52" s="29"/>
    </row>
    <row r="53" spans="1:11" s="3" customFormat="1" ht="20.100000000000001" customHeight="1" x14ac:dyDescent="0.25">
      <c r="B53" s="6" t="s">
        <v>55</v>
      </c>
      <c r="C53" s="21">
        <v>0</v>
      </c>
      <c r="D53" s="21">
        <v>1</v>
      </c>
      <c r="E53" s="38">
        <f t="shared" si="0"/>
        <v>0.16666666666666666</v>
      </c>
      <c r="F53" s="39">
        <f t="shared" si="1"/>
        <v>7.6923076923076925</v>
      </c>
      <c r="I53" s="29"/>
      <c r="J53" s="29"/>
      <c r="K53" s="29"/>
    </row>
    <row r="54" spans="1:11" s="3" customFormat="1" ht="20.25" customHeight="1" x14ac:dyDescent="0.25">
      <c r="B54" s="6" t="s">
        <v>56</v>
      </c>
      <c r="C54" s="21">
        <v>0</v>
      </c>
      <c r="D54" s="21">
        <v>3</v>
      </c>
      <c r="E54" s="38">
        <f t="shared" si="0"/>
        <v>0.5</v>
      </c>
      <c r="F54" s="39">
        <f t="shared" si="1"/>
        <v>23.076923076923077</v>
      </c>
      <c r="I54" s="29"/>
      <c r="J54" s="29"/>
      <c r="K54" s="29"/>
    </row>
    <row r="55" spans="1:11" s="3" customFormat="1" ht="20.25" customHeight="1" x14ac:dyDescent="0.25">
      <c r="B55" s="6" t="s">
        <v>57</v>
      </c>
      <c r="C55" s="21">
        <v>6</v>
      </c>
      <c r="D55" s="21">
        <v>1</v>
      </c>
      <c r="E55" s="38">
        <f t="shared" si="0"/>
        <v>0.16666666666666666</v>
      </c>
      <c r="F55" s="39">
        <f t="shared" si="1"/>
        <v>7.6923076923076925</v>
      </c>
      <c r="I55" s="29"/>
      <c r="J55" s="29"/>
      <c r="K55" s="29"/>
    </row>
    <row r="56" spans="1:11" s="3" customFormat="1" ht="20.25" customHeight="1" x14ac:dyDescent="0.25">
      <c r="A56" s="20"/>
      <c r="B56" s="13" t="s">
        <v>58</v>
      </c>
      <c r="C56" s="21">
        <v>1</v>
      </c>
      <c r="D56" s="21">
        <v>1</v>
      </c>
      <c r="E56" s="38">
        <f t="shared" si="0"/>
        <v>0.16666666666666666</v>
      </c>
      <c r="F56" s="39">
        <f t="shared" si="1"/>
        <v>7.6923076923076925</v>
      </c>
      <c r="I56" s="29"/>
      <c r="J56" s="29"/>
      <c r="K56" s="29"/>
    </row>
    <row r="57" spans="1:11" s="3" customFormat="1" ht="20.100000000000001" customHeight="1" x14ac:dyDescent="0.25">
      <c r="A57" s="20"/>
      <c r="B57" s="13" t="s">
        <v>59</v>
      </c>
      <c r="C57" s="21">
        <v>0</v>
      </c>
      <c r="D57" s="21">
        <v>0</v>
      </c>
      <c r="E57" s="38">
        <f t="shared" si="0"/>
        <v>0</v>
      </c>
      <c r="F57" s="39" t="str">
        <f t="shared" si="1"/>
        <v>-</v>
      </c>
      <c r="I57" s="29"/>
      <c r="J57" s="29"/>
      <c r="K57" s="29"/>
    </row>
    <row r="58" spans="1:11" s="3" customFormat="1" ht="20.100000000000001" customHeight="1" x14ac:dyDescent="0.25">
      <c r="A58" s="20"/>
      <c r="B58" s="13" t="s">
        <v>60</v>
      </c>
      <c r="C58" s="21">
        <v>0</v>
      </c>
      <c r="D58" s="21">
        <v>0</v>
      </c>
      <c r="E58" s="38">
        <f t="shared" si="0"/>
        <v>0</v>
      </c>
      <c r="F58" s="39" t="str">
        <f t="shared" si="1"/>
        <v>-</v>
      </c>
      <c r="I58" s="29"/>
      <c r="J58" s="29"/>
      <c r="K58" s="29"/>
    </row>
    <row r="59" spans="1:11" s="3" customFormat="1" ht="20.100000000000001" customHeight="1" x14ac:dyDescent="0.25">
      <c r="A59" s="20"/>
      <c r="B59" s="13" t="s">
        <v>61</v>
      </c>
      <c r="C59" s="21">
        <v>0</v>
      </c>
      <c r="D59" s="21">
        <v>0</v>
      </c>
      <c r="E59" s="38">
        <f t="shared" si="0"/>
        <v>0</v>
      </c>
      <c r="F59" s="39" t="str">
        <f t="shared" si="1"/>
        <v>-</v>
      </c>
      <c r="I59" s="29"/>
      <c r="J59" s="29"/>
      <c r="K59" s="29"/>
    </row>
    <row r="60" spans="1:11" s="3" customFormat="1" ht="20.100000000000001" customHeight="1" x14ac:dyDescent="0.25">
      <c r="A60" s="20"/>
      <c r="B60" s="30" t="s">
        <v>115</v>
      </c>
      <c r="C60" s="21"/>
      <c r="D60" s="21">
        <v>0</v>
      </c>
      <c r="E60" s="38">
        <f t="shared" si="0"/>
        <v>0</v>
      </c>
      <c r="F60" s="39" t="str">
        <f t="shared" si="1"/>
        <v>-</v>
      </c>
      <c r="I60" s="29"/>
      <c r="J60" s="29"/>
      <c r="K60" s="29"/>
    </row>
    <row r="61" spans="1:11" s="3" customFormat="1" ht="20.100000000000001" customHeight="1" x14ac:dyDescent="0.25">
      <c r="A61" s="20"/>
      <c r="B61" s="13" t="s">
        <v>62</v>
      </c>
      <c r="C61" s="21">
        <v>5</v>
      </c>
      <c r="D61" s="21">
        <v>0</v>
      </c>
      <c r="E61" s="38">
        <f t="shared" si="0"/>
        <v>0</v>
      </c>
      <c r="F61" s="39" t="str">
        <f t="shared" si="1"/>
        <v>-</v>
      </c>
      <c r="I61" s="29"/>
      <c r="J61" s="29"/>
      <c r="K61" s="29"/>
    </row>
    <row r="62" spans="1:11" s="3" customFormat="1" ht="20.100000000000001" customHeight="1" x14ac:dyDescent="0.25">
      <c r="A62" s="20"/>
      <c r="B62" s="13" t="s">
        <v>63</v>
      </c>
      <c r="C62" s="21">
        <v>0</v>
      </c>
      <c r="D62" s="21">
        <v>0</v>
      </c>
      <c r="E62" s="38">
        <f t="shared" si="0"/>
        <v>0</v>
      </c>
      <c r="F62" s="39" t="str">
        <f t="shared" si="1"/>
        <v>-</v>
      </c>
      <c r="I62" s="29"/>
      <c r="J62" s="29"/>
      <c r="K62" s="29"/>
    </row>
    <row r="63" spans="1:11" s="3" customFormat="1" ht="20.100000000000001" customHeight="1" x14ac:dyDescent="0.25">
      <c r="A63" s="20"/>
      <c r="B63" s="13" t="s">
        <v>64</v>
      </c>
      <c r="C63" s="21">
        <v>0</v>
      </c>
      <c r="D63" s="21">
        <v>0</v>
      </c>
      <c r="E63" s="38">
        <f t="shared" si="0"/>
        <v>0</v>
      </c>
      <c r="F63" s="39" t="str">
        <f t="shared" si="1"/>
        <v>-</v>
      </c>
      <c r="I63" s="29"/>
      <c r="J63" s="29"/>
      <c r="K63" s="29"/>
    </row>
    <row r="64" spans="1:11" s="3" customFormat="1" ht="20.100000000000001" customHeight="1" x14ac:dyDescent="0.25">
      <c r="A64" s="20"/>
      <c r="B64" s="30" t="s">
        <v>116</v>
      </c>
      <c r="C64" s="21"/>
      <c r="D64" s="21">
        <v>0</v>
      </c>
      <c r="E64" s="38">
        <f t="shared" si="0"/>
        <v>0</v>
      </c>
      <c r="F64" s="39" t="str">
        <f t="shared" si="1"/>
        <v>-</v>
      </c>
      <c r="I64" s="29"/>
      <c r="J64" s="29"/>
      <c r="K64" s="29"/>
    </row>
    <row r="65" spans="1:11" s="3" customFormat="1" ht="20.100000000000001" customHeight="1" x14ac:dyDescent="0.25">
      <c r="A65" s="20"/>
      <c r="B65" s="13" t="s">
        <v>65</v>
      </c>
      <c r="C65" s="21">
        <v>0</v>
      </c>
      <c r="D65" s="21">
        <v>0</v>
      </c>
      <c r="E65" s="38">
        <f t="shared" si="0"/>
        <v>0</v>
      </c>
      <c r="F65" s="39" t="str">
        <f t="shared" si="1"/>
        <v>-</v>
      </c>
      <c r="I65" s="29"/>
      <c r="J65" s="29"/>
      <c r="K65" s="29"/>
    </row>
    <row r="66" spans="1:11" s="3" customFormat="1" ht="20.100000000000001" customHeight="1" x14ac:dyDescent="0.25">
      <c r="B66" s="6" t="s">
        <v>66</v>
      </c>
      <c r="C66" s="21">
        <v>0</v>
      </c>
      <c r="D66" s="21">
        <v>0</v>
      </c>
      <c r="E66" s="38">
        <f t="shared" si="0"/>
        <v>0</v>
      </c>
      <c r="F66" s="39" t="str">
        <f t="shared" si="1"/>
        <v>-</v>
      </c>
      <c r="I66" s="29"/>
      <c r="J66" s="29"/>
      <c r="K66" s="29"/>
    </row>
    <row r="67" spans="1:11" s="3" customFormat="1" ht="20.25" customHeight="1" x14ac:dyDescent="0.25">
      <c r="B67" s="6" t="s">
        <v>67</v>
      </c>
      <c r="C67" s="21">
        <v>1</v>
      </c>
      <c r="D67" s="21">
        <v>1</v>
      </c>
      <c r="E67" s="38">
        <f t="shared" si="0"/>
        <v>0.16666666666666666</v>
      </c>
      <c r="F67" s="39">
        <f t="shared" si="1"/>
        <v>7.6923076923076925</v>
      </c>
      <c r="I67" s="29"/>
      <c r="J67" s="29"/>
      <c r="K67" s="29"/>
    </row>
    <row r="68" spans="1:11" s="3" customFormat="1" ht="18" customHeight="1" x14ac:dyDescent="0.25">
      <c r="A68" s="24"/>
      <c r="B68" s="26"/>
      <c r="C68" s="7"/>
      <c r="D68" s="8"/>
      <c r="E68" s="38"/>
      <c r="F68" s="40" t="str">
        <f t="shared" ref="F68" si="2">IF(OR(D68=0,D68=""),"",D68/$D$8*100)</f>
        <v/>
      </c>
    </row>
    <row r="69" spans="1:11" ht="45" customHeight="1" x14ac:dyDescent="0.2">
      <c r="A69" s="54" t="s">
        <v>117</v>
      </c>
      <c r="B69" s="55"/>
      <c r="C69" s="55"/>
      <c r="D69" s="56"/>
      <c r="E69" s="55"/>
      <c r="F69" s="55"/>
    </row>
    <row r="75" spans="1:11" x14ac:dyDescent="0.2">
      <c r="D75" s="29"/>
    </row>
  </sheetData>
  <mergeCells count="4">
    <mergeCell ref="A1:F1"/>
    <mergeCell ref="E3:E4"/>
    <mergeCell ref="E5:F5"/>
    <mergeCell ref="A69:F69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明朝,標準"&amp;22衛　　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D52E-B349-48C0-86B3-CCAC692AE404}">
  <dimension ref="A1:E50"/>
  <sheetViews>
    <sheetView showGridLines="0" view="pageBreakPreview" zoomScale="70" zoomScaleNormal="70" zoomScaleSheetLayoutView="70" workbookViewId="0">
      <selection activeCell="D46" sqref="D46"/>
    </sheetView>
  </sheetViews>
  <sheetFormatPr defaultColWidth="8" defaultRowHeight="13.2" x14ac:dyDescent="0.2"/>
  <cols>
    <col min="1" max="1" width="24.296875" style="31" customWidth="1"/>
    <col min="2" max="5" width="27.8984375" style="31" customWidth="1"/>
    <col min="6" max="16384" width="8" style="31"/>
  </cols>
  <sheetData>
    <row r="1" spans="1:5" ht="25.5" customHeight="1" x14ac:dyDescent="0.3">
      <c r="A1" s="57" t="s">
        <v>68</v>
      </c>
      <c r="B1" s="57"/>
      <c r="C1" s="57"/>
      <c r="D1" s="57"/>
      <c r="E1" s="57"/>
    </row>
    <row r="2" spans="1:5" ht="45" customHeight="1" x14ac:dyDescent="0.25">
      <c r="A2" s="58" t="s">
        <v>120</v>
      </c>
      <c r="B2" s="58"/>
      <c r="C2" s="58"/>
      <c r="D2" s="58"/>
      <c r="E2" s="58"/>
    </row>
    <row r="3" spans="1:5" ht="19.2" x14ac:dyDescent="0.2">
      <c r="A3" s="59" t="s">
        <v>69</v>
      </c>
      <c r="B3" s="16" t="s">
        <v>70</v>
      </c>
      <c r="C3" s="22" t="s">
        <v>71</v>
      </c>
      <c r="D3" s="23" t="s">
        <v>72</v>
      </c>
      <c r="E3" s="45" t="s">
        <v>73</v>
      </c>
    </row>
    <row r="4" spans="1:5" ht="19.2" x14ac:dyDescent="0.2">
      <c r="A4" s="60"/>
      <c r="B4" s="9" t="s">
        <v>74</v>
      </c>
      <c r="C4" s="10" t="s">
        <v>75</v>
      </c>
      <c r="D4" s="11" t="s">
        <v>76</v>
      </c>
      <c r="E4" s="11" t="s">
        <v>77</v>
      </c>
    </row>
    <row r="5" spans="1:5" ht="31.2" customHeight="1" x14ac:dyDescent="0.2">
      <c r="A5" s="48"/>
      <c r="B5" s="19" t="s">
        <v>78</v>
      </c>
      <c r="C5" s="19" t="s">
        <v>9</v>
      </c>
      <c r="D5" s="19" t="s">
        <v>9</v>
      </c>
      <c r="E5" s="20"/>
    </row>
    <row r="6" spans="1:5" ht="28.2" customHeight="1" x14ac:dyDescent="0.2">
      <c r="A6" s="12" t="s">
        <v>79</v>
      </c>
      <c r="B6" s="32">
        <f>SUM(B8:B9)</f>
        <v>18</v>
      </c>
      <c r="C6" s="32">
        <f>SUM(C8:C9)</f>
        <v>14</v>
      </c>
      <c r="D6" s="32">
        <f>SUM(D8:D9)</f>
        <v>4</v>
      </c>
      <c r="E6" s="39">
        <f>B6/(6000+C6)*1000</f>
        <v>2.9930162953109414</v>
      </c>
    </row>
    <row r="7" spans="1:5" ht="31.2" customHeight="1" x14ac:dyDescent="0.2">
      <c r="A7" s="6"/>
      <c r="B7" s="33"/>
      <c r="C7" s="32"/>
      <c r="D7" s="32"/>
      <c r="E7" s="39"/>
    </row>
    <row r="8" spans="1:5" ht="28.2" customHeight="1" x14ac:dyDescent="0.2">
      <c r="A8" s="12" t="s">
        <v>80</v>
      </c>
      <c r="B8" s="32">
        <f>SUM(B11:B19)</f>
        <v>15</v>
      </c>
      <c r="C8" s="32">
        <f>SUM(C11:C19)</f>
        <v>12</v>
      </c>
      <c r="D8" s="32">
        <f>SUM(D11:D19)</f>
        <v>3</v>
      </c>
      <c r="E8" s="39">
        <f t="shared" ref="E8:E19" si="0">B8/(6000+C8)*1000</f>
        <v>2.4950099800399204</v>
      </c>
    </row>
    <row r="9" spans="1:5" ht="28.2" customHeight="1" x14ac:dyDescent="0.2">
      <c r="A9" s="12" t="s">
        <v>81</v>
      </c>
      <c r="B9" s="32">
        <f>SUM(B21,B24,B27,B31,B39,B45)</f>
        <v>3</v>
      </c>
      <c r="C9" s="32">
        <f>SUM(C21,C24,C27,C31,C39,C45)</f>
        <v>2</v>
      </c>
      <c r="D9" s="32">
        <f>SUM(D21,D24,D27,D31,D39,D45)</f>
        <v>1</v>
      </c>
      <c r="E9" s="39">
        <f t="shared" si="0"/>
        <v>0.49983338887037654</v>
      </c>
    </row>
    <row r="10" spans="1:5" ht="31.2" customHeight="1" x14ac:dyDescent="0.2">
      <c r="A10" s="6"/>
      <c r="B10" s="33"/>
      <c r="C10" s="32"/>
      <c r="D10" s="32"/>
      <c r="E10" s="39"/>
    </row>
    <row r="11" spans="1:5" ht="28.2" customHeight="1" x14ac:dyDescent="0.2">
      <c r="A11" s="12" t="s">
        <v>82</v>
      </c>
      <c r="B11" s="33">
        <f>SUM(C11:D11)</f>
        <v>5</v>
      </c>
      <c r="C11" s="32">
        <v>5</v>
      </c>
      <c r="D11" s="32">
        <v>0</v>
      </c>
      <c r="E11" s="39">
        <f t="shared" si="0"/>
        <v>0.8326394671107411</v>
      </c>
    </row>
    <row r="12" spans="1:5" ht="28.2" customHeight="1" x14ac:dyDescent="0.2">
      <c r="A12" s="12" t="s">
        <v>83</v>
      </c>
      <c r="B12" s="33">
        <f t="shared" ref="B12:B19" si="1">SUM(C12:D12)</f>
        <v>6</v>
      </c>
      <c r="C12" s="32">
        <v>4</v>
      </c>
      <c r="D12" s="32">
        <v>2</v>
      </c>
      <c r="E12" s="39">
        <f t="shared" si="0"/>
        <v>0.99933377748167895</v>
      </c>
    </row>
    <row r="13" spans="1:5" ht="28.2" customHeight="1" x14ac:dyDescent="0.2">
      <c r="A13" s="12" t="s">
        <v>84</v>
      </c>
      <c r="B13" s="33">
        <f t="shared" si="1"/>
        <v>2</v>
      </c>
      <c r="C13" s="32">
        <v>2</v>
      </c>
      <c r="D13" s="32">
        <v>0</v>
      </c>
      <c r="E13" s="39">
        <f t="shared" si="0"/>
        <v>0.33322225924691773</v>
      </c>
    </row>
    <row r="14" spans="1:5" ht="28.2" customHeight="1" x14ac:dyDescent="0.2">
      <c r="A14" s="12" t="s">
        <v>85</v>
      </c>
      <c r="B14" s="33">
        <f t="shared" si="1"/>
        <v>1</v>
      </c>
      <c r="C14" s="32">
        <v>1</v>
      </c>
      <c r="D14" s="32">
        <v>0</v>
      </c>
      <c r="E14" s="39">
        <f t="shared" si="0"/>
        <v>0.16663889351774705</v>
      </c>
    </row>
    <row r="15" spans="1:5" ht="28.2" customHeight="1" x14ac:dyDescent="0.2">
      <c r="A15" s="12" t="s">
        <v>86</v>
      </c>
      <c r="B15" s="33">
        <f t="shared" si="1"/>
        <v>0</v>
      </c>
      <c r="C15" s="32">
        <v>0</v>
      </c>
      <c r="D15" s="32">
        <v>0</v>
      </c>
      <c r="E15" s="39">
        <f t="shared" si="0"/>
        <v>0</v>
      </c>
    </row>
    <row r="16" spans="1:5" ht="28.2" customHeight="1" x14ac:dyDescent="0.2">
      <c r="A16" s="12" t="s">
        <v>87</v>
      </c>
      <c r="B16" s="33">
        <f t="shared" si="1"/>
        <v>1</v>
      </c>
      <c r="C16" s="32">
        <v>0</v>
      </c>
      <c r="D16" s="32">
        <v>1</v>
      </c>
      <c r="E16" s="39">
        <f t="shared" si="0"/>
        <v>0.16666666666666666</v>
      </c>
    </row>
    <row r="17" spans="1:5" ht="28.2" customHeight="1" x14ac:dyDescent="0.2">
      <c r="A17" s="12" t="s">
        <v>88</v>
      </c>
      <c r="B17" s="33">
        <f t="shared" si="1"/>
        <v>0</v>
      </c>
      <c r="C17" s="32">
        <v>0</v>
      </c>
      <c r="D17" s="32">
        <v>0</v>
      </c>
      <c r="E17" s="39">
        <f t="shared" si="0"/>
        <v>0</v>
      </c>
    </row>
    <row r="18" spans="1:5" ht="28.2" customHeight="1" x14ac:dyDescent="0.2">
      <c r="A18" s="12" t="s">
        <v>89</v>
      </c>
      <c r="B18" s="33">
        <f t="shared" si="1"/>
        <v>0</v>
      </c>
      <c r="C18" s="32">
        <v>0</v>
      </c>
      <c r="D18" s="32">
        <v>0</v>
      </c>
      <c r="E18" s="39">
        <f t="shared" si="0"/>
        <v>0</v>
      </c>
    </row>
    <row r="19" spans="1:5" ht="28.2" customHeight="1" x14ac:dyDescent="0.2">
      <c r="A19" s="12" t="s">
        <v>90</v>
      </c>
      <c r="B19" s="33">
        <f t="shared" si="1"/>
        <v>0</v>
      </c>
      <c r="C19" s="32">
        <v>0</v>
      </c>
      <c r="D19" s="32">
        <v>0</v>
      </c>
      <c r="E19" s="39">
        <f t="shared" si="0"/>
        <v>0</v>
      </c>
    </row>
    <row r="20" spans="1:5" ht="31.2" customHeight="1" x14ac:dyDescent="0.2">
      <c r="A20" s="49"/>
      <c r="B20" s="34"/>
      <c r="C20" s="35"/>
      <c r="D20" s="35"/>
      <c r="E20" s="39"/>
    </row>
    <row r="21" spans="1:5" ht="28.2" customHeight="1" x14ac:dyDescent="0.2">
      <c r="A21" s="47" t="s">
        <v>91</v>
      </c>
      <c r="B21" s="34">
        <f>SUM(B22)</f>
        <v>0</v>
      </c>
      <c r="C21" s="35">
        <f>SUM(C22)</f>
        <v>0</v>
      </c>
      <c r="D21" s="35">
        <f>SUM(D22)</f>
        <v>0</v>
      </c>
      <c r="E21" s="46">
        <f>B21/(6000+C21)*1000</f>
        <v>0</v>
      </c>
    </row>
    <row r="22" spans="1:5" ht="28.2" customHeight="1" x14ac:dyDescent="0.2">
      <c r="A22" s="12" t="s">
        <v>92</v>
      </c>
      <c r="B22" s="33">
        <f>SUM(C22:D22)</f>
        <v>0</v>
      </c>
      <c r="C22" s="32">
        <v>0</v>
      </c>
      <c r="D22" s="32">
        <v>0</v>
      </c>
      <c r="E22" s="39">
        <f>B22/(6000+C22)*1000</f>
        <v>0</v>
      </c>
    </row>
    <row r="23" spans="1:5" ht="31.2" customHeight="1" x14ac:dyDescent="0.2">
      <c r="A23" s="49"/>
      <c r="B23" s="34"/>
      <c r="C23" s="35"/>
      <c r="D23" s="35"/>
      <c r="E23" s="39"/>
    </row>
    <row r="24" spans="1:5" ht="28.2" customHeight="1" x14ac:dyDescent="0.2">
      <c r="A24" s="47" t="s">
        <v>93</v>
      </c>
      <c r="B24" s="34">
        <f>SUM(B25)</f>
        <v>0</v>
      </c>
      <c r="C24" s="35">
        <f>SUM(C25)</f>
        <v>0</v>
      </c>
      <c r="D24" s="35">
        <f>SUM(D25)</f>
        <v>0</v>
      </c>
      <c r="E24" s="46">
        <f>B24/(6000+C24)*1000</f>
        <v>0</v>
      </c>
    </row>
    <row r="25" spans="1:5" ht="28.2" customHeight="1" x14ac:dyDescent="0.2">
      <c r="A25" s="12" t="s">
        <v>94</v>
      </c>
      <c r="B25" s="33">
        <f>SUM(C25:D25)</f>
        <v>0</v>
      </c>
      <c r="C25" s="32">
        <v>0</v>
      </c>
      <c r="D25" s="32">
        <v>0</v>
      </c>
      <c r="E25" s="39">
        <f>B25/(6000+C25)*1000</f>
        <v>0</v>
      </c>
    </row>
    <row r="26" spans="1:5" ht="31.2" customHeight="1" x14ac:dyDescent="0.2">
      <c r="A26" s="49"/>
      <c r="B26" s="34"/>
      <c r="C26" s="35"/>
      <c r="D26" s="35"/>
      <c r="E26" s="39"/>
    </row>
    <row r="27" spans="1:5" ht="28.2" customHeight="1" x14ac:dyDescent="0.2">
      <c r="A27" s="47" t="s">
        <v>95</v>
      </c>
      <c r="B27" s="34">
        <f>SUM(B28:B29)</f>
        <v>0</v>
      </c>
      <c r="C27" s="35">
        <f>SUM(C28:C29)</f>
        <v>0</v>
      </c>
      <c r="D27" s="35">
        <f>SUM(D28:D29)</f>
        <v>0</v>
      </c>
      <c r="E27" s="46">
        <f>B27/(6000+C27)*1000</f>
        <v>0</v>
      </c>
    </row>
    <row r="28" spans="1:5" ht="28.2" customHeight="1" x14ac:dyDescent="0.2">
      <c r="A28" s="12" t="s">
        <v>96</v>
      </c>
      <c r="B28" s="33">
        <f>SUM(C28:D28)</f>
        <v>0</v>
      </c>
      <c r="C28" s="32">
        <v>0</v>
      </c>
      <c r="D28" s="32">
        <v>0</v>
      </c>
      <c r="E28" s="39">
        <f>B28/(6000+C28)*1000</f>
        <v>0</v>
      </c>
    </row>
    <row r="29" spans="1:5" ht="28.2" customHeight="1" x14ac:dyDescent="0.2">
      <c r="A29" s="12" t="s">
        <v>97</v>
      </c>
      <c r="B29" s="33">
        <f>SUM(C29:D29)</f>
        <v>0</v>
      </c>
      <c r="C29" s="32">
        <v>0</v>
      </c>
      <c r="D29" s="32">
        <v>0</v>
      </c>
      <c r="E29" s="39">
        <f>B29/(6000+C29)*1000</f>
        <v>0</v>
      </c>
    </row>
    <row r="30" spans="1:5" ht="31.2" customHeight="1" x14ac:dyDescent="0.2">
      <c r="A30" s="49"/>
      <c r="B30" s="34"/>
      <c r="C30" s="35"/>
      <c r="D30" s="35"/>
      <c r="E30" s="39"/>
    </row>
    <row r="31" spans="1:5" ht="28.2" customHeight="1" x14ac:dyDescent="0.2">
      <c r="A31" s="47" t="s">
        <v>98</v>
      </c>
      <c r="B31" s="34">
        <f>SUM(B32:B37)</f>
        <v>2</v>
      </c>
      <c r="C31" s="35">
        <f>SUM(C32:C37)</f>
        <v>1</v>
      </c>
      <c r="D31" s="35">
        <f>SUM(D32:D37)</f>
        <v>1</v>
      </c>
      <c r="E31" s="46">
        <f>B31/(6000+C31)*1000</f>
        <v>0.3332777870354941</v>
      </c>
    </row>
    <row r="32" spans="1:5" ht="28.2" customHeight="1" x14ac:dyDescent="0.2">
      <c r="A32" s="12" t="s">
        <v>99</v>
      </c>
      <c r="B32" s="33">
        <f>SUM(C32:D32)</f>
        <v>0</v>
      </c>
      <c r="C32" s="32">
        <v>0</v>
      </c>
      <c r="D32" s="32">
        <v>0</v>
      </c>
      <c r="E32" s="39">
        <f>B32/(6000+C32)*1000</f>
        <v>0</v>
      </c>
    </row>
    <row r="33" spans="1:5" ht="28.2" customHeight="1" x14ac:dyDescent="0.2">
      <c r="A33" s="12" t="s">
        <v>100</v>
      </c>
      <c r="B33" s="33">
        <f t="shared" ref="B33:B37" si="2">SUM(C33:D33)</f>
        <v>1</v>
      </c>
      <c r="C33" s="32">
        <v>0</v>
      </c>
      <c r="D33" s="32">
        <v>1</v>
      </c>
      <c r="E33" s="39">
        <f>B33/(6000+C33)*1000</f>
        <v>0.16666666666666666</v>
      </c>
    </row>
    <row r="34" spans="1:5" ht="28.2" customHeight="1" x14ac:dyDescent="0.2">
      <c r="A34" s="12" t="s">
        <v>101</v>
      </c>
      <c r="B34" s="33">
        <f t="shared" si="2"/>
        <v>0</v>
      </c>
      <c r="C34" s="32">
        <v>0</v>
      </c>
      <c r="D34" s="32">
        <v>0</v>
      </c>
      <c r="E34" s="39">
        <f t="shared" ref="E34:E37" si="3">B34/(6000+C34)*1000</f>
        <v>0</v>
      </c>
    </row>
    <row r="35" spans="1:5" ht="28.2" customHeight="1" x14ac:dyDescent="0.2">
      <c r="A35" s="12" t="s">
        <v>102</v>
      </c>
      <c r="B35" s="33">
        <f t="shared" si="2"/>
        <v>0</v>
      </c>
      <c r="C35" s="32">
        <v>0</v>
      </c>
      <c r="D35" s="32">
        <v>0</v>
      </c>
      <c r="E35" s="39">
        <f t="shared" si="3"/>
        <v>0</v>
      </c>
    </row>
    <row r="36" spans="1:5" ht="28.2" customHeight="1" x14ac:dyDescent="0.2">
      <c r="A36" s="12" t="s">
        <v>103</v>
      </c>
      <c r="B36" s="33">
        <f t="shared" si="2"/>
        <v>1</v>
      </c>
      <c r="C36" s="32">
        <v>1</v>
      </c>
      <c r="D36" s="32">
        <v>0</v>
      </c>
      <c r="E36" s="39">
        <f t="shared" si="3"/>
        <v>0.16663889351774705</v>
      </c>
    </row>
    <row r="37" spans="1:5" ht="28.2" customHeight="1" x14ac:dyDescent="0.2">
      <c r="A37" s="12" t="s">
        <v>104</v>
      </c>
      <c r="B37" s="33">
        <f t="shared" si="2"/>
        <v>0</v>
      </c>
      <c r="C37" s="32">
        <v>0</v>
      </c>
      <c r="D37" s="32">
        <v>0</v>
      </c>
      <c r="E37" s="39">
        <f t="shared" si="3"/>
        <v>0</v>
      </c>
    </row>
    <row r="38" spans="1:5" ht="31.2" customHeight="1" x14ac:dyDescent="0.2">
      <c r="A38" s="49"/>
      <c r="B38" s="34"/>
      <c r="C38" s="35"/>
      <c r="D38" s="35"/>
      <c r="E38" s="39"/>
    </row>
    <row r="39" spans="1:5" ht="28.2" customHeight="1" x14ac:dyDescent="0.2">
      <c r="A39" s="47" t="s">
        <v>105</v>
      </c>
      <c r="B39" s="34">
        <f>SUM(B40:B43)</f>
        <v>1</v>
      </c>
      <c r="C39" s="35">
        <f>SUM(C40:C43)</f>
        <v>1</v>
      </c>
      <c r="D39" s="35">
        <f>SUM(D40:D43)</f>
        <v>0</v>
      </c>
      <c r="E39" s="46">
        <f>B39/(6000+C39)*1000</f>
        <v>0.16663889351774705</v>
      </c>
    </row>
    <row r="40" spans="1:5" ht="28.2" customHeight="1" x14ac:dyDescent="0.2">
      <c r="A40" s="12" t="s">
        <v>106</v>
      </c>
      <c r="B40" s="33">
        <f>SUM(C40:D40)</f>
        <v>1</v>
      </c>
      <c r="C40" s="32">
        <v>1</v>
      </c>
      <c r="D40" s="32">
        <v>0</v>
      </c>
      <c r="E40" s="39">
        <f>B40/(6000+C40)*1000</f>
        <v>0.16663889351774705</v>
      </c>
    </row>
    <row r="41" spans="1:5" ht="28.2" customHeight="1" x14ac:dyDescent="0.2">
      <c r="A41" s="12" t="s">
        <v>107</v>
      </c>
      <c r="B41" s="33">
        <f t="shared" ref="B41:B43" si="4">SUM(C41:D41)</f>
        <v>0</v>
      </c>
      <c r="C41" s="32">
        <v>0</v>
      </c>
      <c r="D41" s="32">
        <v>0</v>
      </c>
      <c r="E41" s="39">
        <f>B41/(6000+C41)*1000</f>
        <v>0</v>
      </c>
    </row>
    <row r="42" spans="1:5" ht="28.2" customHeight="1" x14ac:dyDescent="0.2">
      <c r="A42" s="12" t="s">
        <v>108</v>
      </c>
      <c r="B42" s="33">
        <f t="shared" si="4"/>
        <v>0</v>
      </c>
      <c r="C42" s="32">
        <v>0</v>
      </c>
      <c r="D42" s="32">
        <v>0</v>
      </c>
      <c r="E42" s="39">
        <f t="shared" ref="E42:E43" si="5">B42/(6000+C42)*1000</f>
        <v>0</v>
      </c>
    </row>
    <row r="43" spans="1:5" ht="28.2" customHeight="1" x14ac:dyDescent="0.2">
      <c r="A43" s="12" t="s">
        <v>109</v>
      </c>
      <c r="B43" s="33">
        <f t="shared" si="4"/>
        <v>0</v>
      </c>
      <c r="C43" s="32">
        <v>0</v>
      </c>
      <c r="D43" s="32">
        <v>0</v>
      </c>
      <c r="E43" s="39">
        <f t="shared" si="5"/>
        <v>0</v>
      </c>
    </row>
    <row r="44" spans="1:5" ht="31.2" customHeight="1" x14ac:dyDescent="0.2">
      <c r="A44" s="49"/>
      <c r="B44" s="34"/>
      <c r="C44" s="35"/>
      <c r="D44" s="35"/>
      <c r="E44" s="39"/>
    </row>
    <row r="45" spans="1:5" ht="28.2" customHeight="1" x14ac:dyDescent="0.2">
      <c r="A45" s="47" t="s">
        <v>110</v>
      </c>
      <c r="B45" s="34">
        <f>SUM(B46:B48)</f>
        <v>0</v>
      </c>
      <c r="C45" s="35">
        <f>SUM(C46:C48)</f>
        <v>0</v>
      </c>
      <c r="D45" s="35">
        <f>SUM(D46:D48)</f>
        <v>0</v>
      </c>
      <c r="E45" s="46">
        <f>B45/(6000+C45)*1000</f>
        <v>0</v>
      </c>
    </row>
    <row r="46" spans="1:5" ht="28.2" customHeight="1" x14ac:dyDescent="0.2">
      <c r="A46" s="12" t="s">
        <v>111</v>
      </c>
      <c r="B46" s="33">
        <f>SUM(C46:D46)</f>
        <v>0</v>
      </c>
      <c r="C46" s="32">
        <v>0</v>
      </c>
      <c r="D46" s="32">
        <v>0</v>
      </c>
      <c r="E46" s="39">
        <f>B46/(6000+C46)*1000</f>
        <v>0</v>
      </c>
    </row>
    <row r="47" spans="1:5" ht="28.2" customHeight="1" x14ac:dyDescent="0.2">
      <c r="A47" s="12" t="s">
        <v>112</v>
      </c>
      <c r="B47" s="33">
        <f t="shared" ref="B47:B48" si="6">SUM(C47:D47)</f>
        <v>0</v>
      </c>
      <c r="C47" s="32">
        <v>0</v>
      </c>
      <c r="D47" s="32">
        <v>0</v>
      </c>
      <c r="E47" s="39">
        <f>B47/(6000+C47)*1000</f>
        <v>0</v>
      </c>
    </row>
    <row r="48" spans="1:5" ht="28.2" customHeight="1" x14ac:dyDescent="0.2">
      <c r="A48" s="12" t="s">
        <v>113</v>
      </c>
      <c r="B48" s="33">
        <f t="shared" si="6"/>
        <v>0</v>
      </c>
      <c r="C48" s="32">
        <v>0</v>
      </c>
      <c r="D48" s="32">
        <v>0</v>
      </c>
      <c r="E48" s="39">
        <f>B48/(6000+C48)*1000</f>
        <v>0</v>
      </c>
    </row>
    <row r="49" spans="1:5" ht="19.95" customHeight="1" x14ac:dyDescent="0.2">
      <c r="A49" s="26"/>
      <c r="B49" s="24"/>
      <c r="C49" s="24"/>
      <c r="D49" s="25"/>
      <c r="E49" s="24"/>
    </row>
    <row r="50" spans="1:5" ht="82.5" customHeight="1" x14ac:dyDescent="0.2">
      <c r="A50" s="61" t="s">
        <v>118</v>
      </c>
      <c r="B50" s="61"/>
      <c r="C50" s="61"/>
      <c r="D50" s="61"/>
      <c r="E50" s="61"/>
    </row>
  </sheetData>
  <mergeCells count="4">
    <mergeCell ref="A1:E1"/>
    <mergeCell ref="A2:E2"/>
    <mergeCell ref="A3:A4"/>
    <mergeCell ref="A50:E50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>
    <oddHeader>&amp;R&amp;"ＭＳ 明朝,標準"&amp;22衛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259(1)</vt:lpstr>
      <vt:lpstr>259(2)</vt:lpstr>
      <vt:lpstr>'259(1)'!Print_Area</vt:lpstr>
      <vt:lpstr>'259(2)'!Print_Area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2026-02-16T07:36:44Z</cp:lastPrinted>
  <dcterms:created xsi:type="dcterms:W3CDTF">2000-09-01T07:24:41Z</dcterms:created>
  <dcterms:modified xsi:type="dcterms:W3CDTF">2026-04-21T05:51:37Z</dcterms:modified>
</cp:coreProperties>
</file>