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051~100\"/>
    </mc:Choice>
  </mc:AlternateContent>
  <xr:revisionPtr revIDLastSave="0" documentId="13_ncr:1_{E4036FE6-1B1F-4C7F-B8F0-1FACB82187B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66" sheetId="4" r:id="rId1"/>
  </sheets>
  <definedNames>
    <definedName name="_xlnm.Print_Area" localSheetId="0">'066'!$A$1:$R$29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4" l="1"/>
  <c r="P27" i="4"/>
  <c r="K27" i="4"/>
  <c r="H27" i="4"/>
  <c r="E27" i="4"/>
  <c r="C27" i="4"/>
  <c r="Q18" i="4"/>
  <c r="O18" i="4"/>
  <c r="K18" i="4"/>
  <c r="H18" i="4"/>
  <c r="D18" i="4"/>
  <c r="N9" i="4"/>
  <c r="F9" i="4"/>
  <c r="B9" i="4" l="1"/>
  <c r="R25" i="4" l="1"/>
  <c r="P25" i="4"/>
  <c r="M25" i="4"/>
  <c r="K25" i="4"/>
  <c r="H25" i="4"/>
  <c r="E25" i="4"/>
  <c r="C25" i="4"/>
  <c r="Q25" i="4"/>
  <c r="N25" i="4"/>
  <c r="L25" i="4"/>
  <c r="J25" i="4"/>
  <c r="G25" i="4"/>
  <c r="D25" i="4"/>
  <c r="B25" i="4"/>
  <c r="Q16" i="4"/>
  <c r="O16" i="4"/>
  <c r="K16" i="4"/>
  <c r="H16" i="4"/>
  <c r="D16" i="4"/>
  <c r="P16" i="4"/>
  <c r="M16" i="4"/>
  <c r="J16" i="4"/>
  <c r="G16" i="4"/>
  <c r="C16" i="4"/>
  <c r="B16" i="4"/>
  <c r="H7" i="4" l="1"/>
  <c r="J7" i="4"/>
  <c r="L7" i="4"/>
  <c r="N7" i="4"/>
  <c r="P7" i="4"/>
  <c r="Q7" i="4"/>
  <c r="B7" i="4"/>
  <c r="D7" i="4"/>
  <c r="F7" i="4" l="1"/>
</calcChain>
</file>

<file path=xl/sharedStrings.xml><?xml version="1.0" encoding="utf-8"?>
<sst xmlns="http://schemas.openxmlformats.org/spreadsheetml/2006/main" count="132" uniqueCount="48">
  <si>
    <t>総    数</t>
  </si>
  <si>
    <t>水      稲</t>
  </si>
  <si>
    <t>陸      稲</t>
  </si>
  <si>
    <t>麦</t>
  </si>
  <si>
    <t>蚕       繭</t>
    <phoneticPr fontId="3"/>
  </si>
  <si>
    <t>組合等名</t>
  </si>
  <si>
    <t>（ 支 　 払</t>
    <phoneticPr fontId="3"/>
  </si>
  <si>
    <t>支払対象</t>
    <rPh sb="0" eb="2">
      <t>シハライ</t>
    </rPh>
    <rPh sb="2" eb="4">
      <t>タイショウ</t>
    </rPh>
    <phoneticPr fontId="3"/>
  </si>
  <si>
    <t>支 払</t>
    <phoneticPr fontId="1"/>
  </si>
  <si>
    <t>２割以上</t>
  </si>
  <si>
    <t xml:space="preserve"> 共 済 金 ）</t>
    <phoneticPr fontId="1"/>
  </si>
  <si>
    <t>面積</t>
    <phoneticPr fontId="1"/>
  </si>
  <si>
    <t>共済金</t>
  </si>
  <si>
    <t>共済箱数</t>
  </si>
  <si>
    <t>千円</t>
  </si>
  <si>
    <t>ａ</t>
    <phoneticPr fontId="3"/>
  </si>
  <si>
    <t>千円</t>
    <phoneticPr fontId="3"/>
  </si>
  <si>
    <t>箱</t>
  </si>
  <si>
    <t>総       数</t>
    <phoneticPr fontId="3"/>
  </si>
  <si>
    <t>宮　　　 崎</t>
    <rPh sb="0" eb="1">
      <t>ミヤ</t>
    </rPh>
    <rPh sb="5" eb="6">
      <t>ザキ</t>
    </rPh>
    <phoneticPr fontId="3"/>
  </si>
  <si>
    <t>　</t>
    <phoneticPr fontId="3"/>
  </si>
  <si>
    <t>家畜</t>
    <phoneticPr fontId="3"/>
  </si>
  <si>
    <t>建物</t>
    <phoneticPr fontId="1"/>
  </si>
  <si>
    <t>農機具</t>
    <rPh sb="0" eb="3">
      <t>ノウキグ</t>
    </rPh>
    <phoneticPr fontId="3"/>
  </si>
  <si>
    <t>果樹（日向夏）</t>
    <rPh sb="0" eb="2">
      <t>カジュ</t>
    </rPh>
    <rPh sb="3" eb="5">
      <t>ヒュウガ</t>
    </rPh>
    <rPh sb="5" eb="6">
      <t>ナツ</t>
    </rPh>
    <phoneticPr fontId="3"/>
  </si>
  <si>
    <t>果樹(みかん)</t>
    <phoneticPr fontId="3"/>
  </si>
  <si>
    <t>事故頭数</t>
    <phoneticPr fontId="3"/>
  </si>
  <si>
    <t>事 故</t>
  </si>
  <si>
    <t>事　故　　</t>
    <rPh sb="0" eb="3">
      <t>ジコ</t>
    </rPh>
    <phoneticPr fontId="3"/>
  </si>
  <si>
    <t>死亡廃用</t>
  </si>
  <si>
    <t>病傷</t>
    <phoneticPr fontId="1"/>
  </si>
  <si>
    <t>棟 数</t>
  </si>
  <si>
    <t>台　数</t>
    <rPh sb="0" eb="3">
      <t>ダイスウ</t>
    </rPh>
    <phoneticPr fontId="3"/>
  </si>
  <si>
    <t>頭</t>
  </si>
  <si>
    <t>件</t>
  </si>
  <si>
    <t>棟</t>
  </si>
  <si>
    <t>台</t>
    <rPh sb="0" eb="1">
      <t>ダイ</t>
    </rPh>
    <phoneticPr fontId="3"/>
  </si>
  <si>
    <t>千円</t>
    <rPh sb="0" eb="2">
      <t>センエン</t>
    </rPh>
    <phoneticPr fontId="3"/>
  </si>
  <si>
    <t>園芸施設</t>
    <phoneticPr fontId="1"/>
  </si>
  <si>
    <t>支  払</t>
  </si>
  <si>
    <t>資料提供　県農政企画課</t>
    <rPh sb="5" eb="6">
      <t>ケン</t>
    </rPh>
    <rPh sb="6" eb="8">
      <t>ノウセイ</t>
    </rPh>
    <rPh sb="8" eb="10">
      <t>キカク</t>
    </rPh>
    <phoneticPr fontId="3"/>
  </si>
  <si>
    <r>
      <t xml:space="preserve">66．農業共済事業の共済金支払い状況 </t>
    </r>
    <r>
      <rPr>
        <sz val="18"/>
        <color theme="1"/>
        <rFont val="ＭＳ Ｐ明朝"/>
        <family val="1"/>
        <charset val="128"/>
      </rPr>
      <t>(令和５年度)</t>
    </r>
    <rPh sb="20" eb="22">
      <t>レイワ</t>
    </rPh>
    <phoneticPr fontId="3"/>
  </si>
  <si>
    <r>
      <t>果 樹</t>
    </r>
    <r>
      <rPr>
        <sz val="10"/>
        <color theme="1"/>
        <rFont val="ＭＳ 明朝"/>
        <family val="1"/>
        <charset val="128"/>
      </rPr>
      <t>(ぶどう)</t>
    </r>
    <phoneticPr fontId="3"/>
  </si>
  <si>
    <r>
      <t>果 樹</t>
    </r>
    <r>
      <rPr>
        <sz val="10"/>
        <color theme="1"/>
        <rFont val="ＭＳ 明朝"/>
        <family val="1"/>
        <charset val="128"/>
      </rPr>
      <t>(くり)</t>
    </r>
    <phoneticPr fontId="1"/>
  </si>
  <si>
    <r>
      <t>畑 作 物</t>
    </r>
    <r>
      <rPr>
        <sz val="10"/>
        <color theme="1"/>
        <rFont val="ＭＳ 明朝"/>
        <family val="1"/>
        <charset val="128"/>
      </rPr>
      <t>(大豆)</t>
    </r>
    <phoneticPr fontId="1"/>
  </si>
  <si>
    <r>
      <t>畑 作 物</t>
    </r>
    <r>
      <rPr>
        <sz val="10"/>
        <color theme="1"/>
        <rFont val="ＭＳ 明朝"/>
        <family val="1"/>
        <charset val="128"/>
      </rPr>
      <t>(茶)</t>
    </r>
    <phoneticPr fontId="1"/>
  </si>
  <si>
    <r>
      <t>畑作物</t>
    </r>
    <r>
      <rPr>
        <sz val="10"/>
        <color theme="1"/>
        <rFont val="ＭＳ 明朝"/>
        <family val="1"/>
        <charset val="128"/>
      </rPr>
      <t>(ｽｲｰﾄｺｰﾝ)</t>
    </r>
    <phoneticPr fontId="1"/>
  </si>
  <si>
    <r>
      <t>畑作物</t>
    </r>
    <r>
      <rPr>
        <sz val="10"/>
        <color theme="1"/>
        <rFont val="ＭＳ 明朝"/>
        <family val="1"/>
        <charset val="128"/>
      </rPr>
      <t>(ばれいしょ)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</si>
</sst>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* #,##0;* \-#,##0;* &quot;-&quot;;@"/>
    <numFmt numFmtId="177" formatCode="#,##0_ ;[Red]\-#,##0\ "/>
  </numFmts>
  <fonts count="14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2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20">
    <xf numFmtId="0" fontId="0" fillId="2" borderId="0" xfId="0"/>
    <xf numFmtId="0" fontId="7" fillId="0" borderId="0" xfId="0" applyFont="1" applyFill="1" applyAlignment="1">
      <alignment shrinkToFit="1"/>
    </xf>
    <xf numFmtId="0" fontId="8" fillId="0" borderId="0" xfId="1" applyFont="1" applyAlignment="1">
      <alignment shrinkToFit="1"/>
    </xf>
    <xf numFmtId="0" fontId="7" fillId="0" borderId="5" xfId="1" applyFont="1" applyBorder="1" applyAlignment="1">
      <alignment shrinkToFit="1"/>
    </xf>
    <xf numFmtId="0" fontId="7" fillId="0" borderId="0" xfId="1" applyFont="1" applyAlignment="1">
      <alignment shrinkToFit="1"/>
    </xf>
    <xf numFmtId="0" fontId="9" fillId="0" borderId="24" xfId="1" applyFont="1" applyBorder="1" applyAlignment="1">
      <alignment vertical="center" shrinkToFit="1"/>
    </xf>
    <xf numFmtId="0" fontId="10" fillId="0" borderId="0" xfId="1" applyFont="1" applyAlignment="1">
      <alignment shrinkToFit="1"/>
    </xf>
    <xf numFmtId="0" fontId="9" fillId="0" borderId="0" xfId="1" applyFont="1" applyAlignment="1">
      <alignment horizontal="center" vertical="center" shrinkToFit="1"/>
    </xf>
    <xf numFmtId="0" fontId="9" fillId="0" borderId="8" xfId="1" applyFont="1" applyBorder="1" applyAlignment="1">
      <alignment horizontal="distributed" vertical="center" shrinkToFit="1"/>
    </xf>
    <xf numFmtId="0" fontId="9" fillId="0" borderId="0" xfId="1" applyFont="1" applyAlignment="1">
      <alignment vertical="center" shrinkToFit="1"/>
    </xf>
    <xf numFmtId="0" fontId="9" fillId="0" borderId="1" xfId="1" applyFont="1" applyBorder="1" applyAlignment="1">
      <alignment horizontal="distributed" vertical="center" shrinkToFit="1"/>
    </xf>
    <xf numFmtId="0" fontId="9" fillId="0" borderId="2" xfId="1" applyFont="1" applyBorder="1" applyAlignment="1">
      <alignment vertical="center" shrinkToFit="1"/>
    </xf>
    <xf numFmtId="0" fontId="9" fillId="0" borderId="8" xfId="1" applyFont="1" applyBorder="1" applyAlignment="1">
      <alignment horizontal="right" vertical="top" shrinkToFit="1"/>
    </xf>
    <xf numFmtId="0" fontId="9" fillId="0" borderId="2" xfId="1" applyFont="1" applyBorder="1" applyAlignment="1">
      <alignment horizontal="right" vertical="top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6" xfId="1" applyFont="1" applyBorder="1" applyAlignment="1">
      <alignment vertical="center" shrinkToFit="1"/>
    </xf>
    <xf numFmtId="3" fontId="9" fillId="0" borderId="7" xfId="1" applyNumberFormat="1" applyFont="1" applyBorder="1" applyAlignment="1">
      <alignment vertical="center" shrinkToFit="1"/>
    </xf>
    <xf numFmtId="3" fontId="9" fillId="0" borderId="5" xfId="1" applyNumberFormat="1" applyFont="1" applyBorder="1" applyAlignment="1">
      <alignment vertical="center" shrinkToFit="1"/>
    </xf>
    <xf numFmtId="3" fontId="9" fillId="0" borderId="5" xfId="1" applyNumberFormat="1" applyFont="1" applyBorder="1" applyAlignment="1">
      <alignment horizontal="right" vertical="center" shrinkToFit="1"/>
    </xf>
    <xf numFmtId="0" fontId="7" fillId="0" borderId="5" xfId="0" applyFont="1" applyFill="1" applyBorder="1" applyAlignment="1">
      <alignment shrinkToFit="1"/>
    </xf>
    <xf numFmtId="0" fontId="7" fillId="0" borderId="0" xfId="1" applyFont="1" applyAlignment="1">
      <alignment vertical="top" shrinkToFit="1"/>
    </xf>
    <xf numFmtId="0" fontId="11" fillId="0" borderId="13" xfId="1" applyFont="1" applyBorder="1" applyAlignment="1">
      <alignment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distributed" vertical="center" shrinkToFit="1"/>
    </xf>
    <xf numFmtId="0" fontId="7" fillId="0" borderId="1" xfId="1" applyFont="1" applyBorder="1" applyAlignment="1">
      <alignment horizontal="distributed" vertical="center" shrinkToFit="1"/>
    </xf>
    <xf numFmtId="0" fontId="11" fillId="0" borderId="9" xfId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distributed" vertical="center" shrinkToFit="1"/>
    </xf>
    <xf numFmtId="0" fontId="11" fillId="0" borderId="3" xfId="1" applyFont="1" applyBorder="1" applyAlignment="1">
      <alignment vertical="center" shrinkToFit="1"/>
    </xf>
    <xf numFmtId="0" fontId="11" fillId="0" borderId="2" xfId="1" applyFont="1" applyBorder="1" applyAlignment="1">
      <alignment horizontal="right" vertical="top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4" xfId="1" applyFont="1" applyBorder="1" applyAlignment="1">
      <alignment vertical="center" shrinkToFit="1"/>
    </xf>
    <xf numFmtId="0" fontId="11" fillId="0" borderId="6" xfId="1" applyFont="1" applyBorder="1" applyAlignment="1">
      <alignment vertical="center" shrinkToFit="1"/>
    </xf>
    <xf numFmtId="3" fontId="11" fillId="0" borderId="5" xfId="1" applyNumberFormat="1" applyFont="1" applyBorder="1" applyAlignment="1">
      <alignment vertical="center" shrinkToFit="1"/>
    </xf>
    <xf numFmtId="0" fontId="8" fillId="0" borderId="5" xfId="1" applyFont="1" applyBorder="1" applyAlignment="1">
      <alignment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distributed" vertical="center" shrinkToFit="1"/>
    </xf>
    <xf numFmtId="0" fontId="12" fillId="0" borderId="1" xfId="1" applyFont="1" applyBorder="1" applyAlignment="1">
      <alignment horizontal="distributed" vertical="center" shrinkToFit="1"/>
    </xf>
    <xf numFmtId="0" fontId="12" fillId="0" borderId="21" xfId="1" applyFont="1" applyBorder="1" applyAlignment="1">
      <alignment horizontal="distributed" vertical="center" shrinkToFit="1"/>
    </xf>
    <xf numFmtId="0" fontId="11" fillId="0" borderId="2" xfId="1" applyFont="1" applyBorder="1" applyAlignment="1">
      <alignment vertical="top" shrinkToFit="1"/>
    </xf>
    <xf numFmtId="3" fontId="10" fillId="0" borderId="5" xfId="1" applyNumberFormat="1" applyFont="1" applyBorder="1" applyAlignment="1">
      <alignment horizontal="right" vertical="center" shrinkToFit="1"/>
    </xf>
    <xf numFmtId="0" fontId="10" fillId="0" borderId="5" xfId="1" applyFont="1" applyBorder="1" applyAlignment="1">
      <alignment vertical="center" shrinkToFit="1"/>
    </xf>
    <xf numFmtId="0" fontId="11" fillId="0" borderId="24" xfId="1" applyFont="1" applyBorder="1" applyAlignment="1">
      <alignment shrinkToFit="1"/>
    </xf>
    <xf numFmtId="3" fontId="7" fillId="0" borderId="0" xfId="0" applyNumberFormat="1" applyFont="1" applyFill="1" applyAlignment="1">
      <alignment horizontal="right" vertical="center" shrinkToFit="1"/>
    </xf>
    <xf numFmtId="176" fontId="7" fillId="0" borderId="0" xfId="0" applyNumberFormat="1" applyFont="1" applyFill="1" applyAlignment="1">
      <alignment horizontal="right" vertical="center" shrinkToFit="1"/>
    </xf>
    <xf numFmtId="3" fontId="7" fillId="0" borderId="1" xfId="0" applyNumberFormat="1" applyFont="1" applyFill="1" applyBorder="1" applyAlignment="1">
      <alignment horizontal="right" vertical="center" shrinkToFit="1"/>
    </xf>
    <xf numFmtId="3" fontId="7" fillId="0" borderId="0" xfId="0" applyNumberFormat="1" applyFont="1" applyFill="1" applyAlignment="1">
      <alignment vertical="center" shrinkToFit="1"/>
    </xf>
    <xf numFmtId="3" fontId="13" fillId="0" borderId="0" xfId="0" applyNumberFormat="1" applyFont="1" applyFill="1" applyAlignment="1">
      <alignment horizontal="right" vertical="center" shrinkToFit="1"/>
    </xf>
    <xf numFmtId="0" fontId="7" fillId="0" borderId="0" xfId="1" applyFont="1" applyAlignment="1">
      <alignment horizontal="right" shrinkToFit="1"/>
    </xf>
    <xf numFmtId="0" fontId="9" fillId="0" borderId="8" xfId="1" applyFont="1" applyBorder="1" applyAlignment="1">
      <alignment horizontal="distributed" vertical="center" shrinkToFit="1"/>
    </xf>
    <xf numFmtId="0" fontId="9" fillId="0" borderId="3" xfId="1" applyFont="1" applyBorder="1" applyAlignment="1">
      <alignment horizontal="distributed" vertical="center" shrinkToFit="1"/>
    </xf>
    <xf numFmtId="0" fontId="7" fillId="0" borderId="21" xfId="1" applyFont="1" applyBorder="1" applyAlignment="1">
      <alignment horizontal="distributed" vertical="center" shrinkToFit="1"/>
    </xf>
    <xf numFmtId="0" fontId="7" fillId="0" borderId="25" xfId="1" applyFont="1" applyBorder="1" applyAlignment="1">
      <alignment horizontal="distributed" vertical="center" shrinkToFit="1"/>
    </xf>
    <xf numFmtId="0" fontId="11" fillId="0" borderId="0" xfId="1" applyFont="1" applyAlignment="1">
      <alignment horizontal="right" vertical="top" shrinkToFit="1"/>
    </xf>
    <xf numFmtId="3" fontId="7" fillId="0" borderId="0" xfId="0" applyNumberFormat="1" applyFont="1" applyFill="1" applyAlignment="1">
      <alignment horizontal="right" vertical="center" shrinkToFit="1"/>
    </xf>
    <xf numFmtId="0" fontId="9" fillId="0" borderId="12" xfId="1" applyFont="1" applyBorder="1" applyAlignment="1">
      <alignment horizontal="distributed" vertical="distributed" shrinkToFit="1"/>
    </xf>
    <xf numFmtId="0" fontId="9" fillId="0" borderId="26" xfId="1" applyFont="1" applyBorder="1" applyAlignment="1">
      <alignment horizontal="distributed" vertical="distributed" shrinkToFit="1"/>
    </xf>
    <xf numFmtId="0" fontId="7" fillId="0" borderId="8" xfId="1" applyFont="1" applyBorder="1" applyAlignment="1">
      <alignment horizontal="distributed" vertical="center" shrinkToFit="1"/>
    </xf>
    <xf numFmtId="0" fontId="7" fillId="0" borderId="3" xfId="1" applyFont="1" applyBorder="1" applyAlignment="1">
      <alignment horizontal="distributed" vertical="center" shrinkToFit="1"/>
    </xf>
    <xf numFmtId="0" fontId="9" fillId="0" borderId="15" xfId="1" applyFont="1" applyBorder="1" applyAlignment="1">
      <alignment horizontal="distributed" vertical="distributed" shrinkToFit="1"/>
    </xf>
    <xf numFmtId="0" fontId="9" fillId="0" borderId="16" xfId="1" applyFont="1" applyBorder="1" applyAlignment="1">
      <alignment horizontal="distributed" vertical="distributed" shrinkToFit="1"/>
    </xf>
    <xf numFmtId="0" fontId="9" fillId="0" borderId="14" xfId="1" applyFont="1" applyBorder="1" applyAlignment="1">
      <alignment horizontal="distributed" vertical="distributed" shrinkToFit="1"/>
    </xf>
    <xf numFmtId="177" fontId="7" fillId="0" borderId="27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Alignment="1">
      <alignment horizontal="right" vertical="center" shrinkToFit="1"/>
    </xf>
    <xf numFmtId="177" fontId="7" fillId="0" borderId="1" xfId="0" applyNumberFormat="1" applyFont="1" applyFill="1" applyBorder="1" applyAlignment="1">
      <alignment horizontal="right" vertical="center" shrinkToFit="1"/>
    </xf>
    <xf numFmtId="0" fontId="11" fillId="0" borderId="28" xfId="1" applyFont="1" applyBorder="1" applyAlignment="1">
      <alignment horizontal="distributed" vertical="distributed" shrinkToFit="1"/>
    </xf>
    <xf numFmtId="0" fontId="11" fillId="0" borderId="29" xfId="1" applyFont="1" applyBorder="1" applyAlignment="1">
      <alignment horizontal="distributed" vertical="distributed" shrinkToFit="1"/>
    </xf>
    <xf numFmtId="0" fontId="11" fillId="0" borderId="30" xfId="1" applyFont="1" applyBorder="1" applyAlignment="1">
      <alignment horizontal="distributed" vertical="distributed" shrinkToFit="1"/>
    </xf>
    <xf numFmtId="0" fontId="7" fillId="0" borderId="31" xfId="1" applyFont="1" applyBorder="1" applyAlignment="1">
      <alignment horizontal="distributed" vertical="center" shrinkToFit="1"/>
    </xf>
    <xf numFmtId="0" fontId="7" fillId="0" borderId="13" xfId="1" applyFont="1" applyBorder="1" applyAlignment="1">
      <alignment horizontal="distributed" vertical="center" shrinkToFit="1"/>
    </xf>
    <xf numFmtId="0" fontId="9" fillId="0" borderId="2" xfId="1" applyFont="1" applyBorder="1" applyAlignment="1">
      <alignment horizontal="right" vertical="top" shrinkToFit="1"/>
    </xf>
    <xf numFmtId="176" fontId="7" fillId="0" borderId="0" xfId="0" applyNumberFormat="1" applyFont="1" applyFill="1" applyAlignment="1">
      <alignment horizontal="right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right" vertical="top" shrinkToFit="1"/>
    </xf>
    <xf numFmtId="0" fontId="11" fillId="0" borderId="10" xfId="1" applyFont="1" applyBorder="1" applyAlignment="1">
      <alignment horizontal="distributed" vertical="distributed" shrinkToFit="1"/>
    </xf>
    <xf numFmtId="0" fontId="11" fillId="0" borderId="16" xfId="1" applyFont="1" applyBorder="1" applyAlignment="1">
      <alignment horizontal="distributed" vertical="distributed" shrinkToFit="1"/>
    </xf>
    <xf numFmtId="0" fontId="11" fillId="0" borderId="14" xfId="1" applyFont="1" applyBorder="1" applyAlignment="1">
      <alignment horizontal="distributed" vertical="distributed" shrinkToFit="1"/>
    </xf>
    <xf numFmtId="0" fontId="11" fillId="0" borderId="15" xfId="1" applyFont="1" applyBorder="1" applyAlignment="1">
      <alignment horizontal="distributed" vertical="distributed" shrinkToFit="1"/>
    </xf>
    <xf numFmtId="0" fontId="11" fillId="0" borderId="11" xfId="1" applyFont="1" applyBorder="1" applyAlignment="1">
      <alignment horizontal="distributed" vertical="distributed" shrinkToFit="1"/>
    </xf>
    <xf numFmtId="0" fontId="7" fillId="0" borderId="1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distributed" vertical="center" shrinkToFit="1"/>
    </xf>
    <xf numFmtId="0" fontId="7" fillId="0" borderId="21" xfId="1" applyFont="1" applyBorder="1" applyAlignment="1">
      <alignment horizontal="right" vertical="center" shrinkToFit="1"/>
    </xf>
    <xf numFmtId="0" fontId="7" fillId="0" borderId="22" xfId="1" applyFont="1" applyBorder="1" applyAlignment="1">
      <alignment horizontal="right" vertical="center" shrinkToFit="1"/>
    </xf>
    <xf numFmtId="0" fontId="9" fillId="0" borderId="21" xfId="1" applyFont="1" applyBorder="1" applyAlignment="1">
      <alignment horizontal="distributed" vertical="center" shrinkToFit="1"/>
    </xf>
    <xf numFmtId="0" fontId="9" fillId="0" borderId="22" xfId="1" applyFont="1" applyBorder="1" applyAlignment="1">
      <alignment horizontal="distributed" vertical="center" shrinkToFit="1"/>
    </xf>
    <xf numFmtId="0" fontId="9" fillId="0" borderId="25" xfId="1" applyFont="1" applyBorder="1" applyAlignment="1">
      <alignment horizontal="distributed" vertical="center" shrinkToFit="1"/>
    </xf>
    <xf numFmtId="0" fontId="7" fillId="0" borderId="2" xfId="1" applyFont="1" applyBorder="1" applyAlignment="1">
      <alignment horizontal="distributed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distributed" vertical="center" shrinkToFit="1"/>
    </xf>
    <xf numFmtId="0" fontId="7" fillId="0" borderId="33" xfId="1" applyFont="1" applyBorder="1" applyAlignment="1">
      <alignment horizontal="distributed" vertical="center" shrinkToFit="1"/>
    </xf>
    <xf numFmtId="0" fontId="7" fillId="0" borderId="34" xfId="1" applyFont="1" applyBorder="1" applyAlignment="1">
      <alignment horizontal="distributed" vertical="center" shrinkToFit="1"/>
    </xf>
    <xf numFmtId="0" fontId="7" fillId="0" borderId="22" xfId="1" applyFont="1" applyBorder="1" applyAlignment="1">
      <alignment horizontal="distributed" vertical="center" shrinkToFit="1"/>
    </xf>
    <xf numFmtId="0" fontId="7" fillId="0" borderId="0" xfId="0" applyFont="1" applyFill="1" applyAlignment="1">
      <alignment horizontal="right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distributed" shrinkToFit="1"/>
    </xf>
    <xf numFmtId="0" fontId="7" fillId="0" borderId="16" xfId="1" applyFont="1" applyBorder="1" applyAlignment="1">
      <alignment horizontal="center" vertical="distributed" shrinkToFit="1"/>
    </xf>
    <xf numFmtId="0" fontId="7" fillId="0" borderId="14" xfId="1" applyFont="1" applyBorder="1" applyAlignment="1">
      <alignment horizontal="center" vertical="distributed" shrinkToFit="1"/>
    </xf>
    <xf numFmtId="0" fontId="12" fillId="0" borderId="8" xfId="1" applyFont="1" applyBorder="1" applyAlignment="1">
      <alignment horizontal="distributed" vertical="center" shrinkToFit="1"/>
    </xf>
    <xf numFmtId="0" fontId="12" fillId="0" borderId="3" xfId="1" applyFont="1" applyBorder="1" applyAlignment="1">
      <alignment horizontal="distributed" vertical="center" shrinkToFit="1"/>
    </xf>
    <xf numFmtId="0" fontId="12" fillId="0" borderId="21" xfId="1" applyFont="1" applyBorder="1" applyAlignment="1">
      <alignment horizontal="distributed" vertical="center" shrinkToFit="1"/>
    </xf>
    <xf numFmtId="0" fontId="12" fillId="0" borderId="22" xfId="1" applyFont="1" applyBorder="1" applyAlignment="1">
      <alignment horizontal="distributed" vertical="center" shrinkToFit="1"/>
    </xf>
    <xf numFmtId="0" fontId="11" fillId="0" borderId="24" xfId="1" applyFont="1" applyBorder="1" applyAlignment="1">
      <alignment horizontal="right" vertical="top" shrinkToFit="1"/>
    </xf>
    <xf numFmtId="0" fontId="7" fillId="0" borderId="20" xfId="1" applyFont="1" applyBorder="1" applyAlignment="1">
      <alignment horizontal="distributed" vertical="center" shrinkToFit="1"/>
    </xf>
    <xf numFmtId="0" fontId="5" fillId="0" borderId="0" xfId="1" applyFont="1" applyAlignment="1">
      <alignment horizontal="center" vertical="center" shrinkToFit="1"/>
    </xf>
    <xf numFmtId="0" fontId="7" fillId="0" borderId="17" xfId="1" applyFont="1" applyBorder="1" applyAlignment="1">
      <alignment horizontal="center" vertical="distributed" shrinkToFit="1"/>
    </xf>
    <xf numFmtId="0" fontId="7" fillId="0" borderId="18" xfId="1" applyFont="1" applyBorder="1" applyAlignment="1">
      <alignment horizontal="center" vertical="distributed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distributed" vertical="center" shrinkToFit="1"/>
    </xf>
    <xf numFmtId="0" fontId="12" fillId="0" borderId="4" xfId="1" applyFont="1" applyBorder="1" applyAlignment="1">
      <alignment horizontal="distributed" vertical="center" shrinkToFit="1"/>
    </xf>
    <xf numFmtId="0" fontId="7" fillId="0" borderId="24" xfId="1" applyFont="1" applyBorder="1" applyAlignment="1">
      <alignment vertical="center"/>
    </xf>
    <xf numFmtId="0" fontId="7" fillId="0" borderId="24" xfId="1" applyFont="1" applyBorder="1" applyAlignment="1">
      <alignment vertical="top" shrinkToFit="1"/>
    </xf>
    <xf numFmtId="0" fontId="7" fillId="0" borderId="24" xfId="1" applyFont="1" applyBorder="1" applyAlignment="1">
      <alignment shrinkToFi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63"/>
  <sheetViews>
    <sheetView showGridLines="0" tabSelected="1" zoomScale="70" zoomScaleNormal="70" zoomScaleSheetLayoutView="70" workbookViewId="0">
      <selection activeCell="AC26" sqref="AC26"/>
    </sheetView>
  </sheetViews>
  <sheetFormatPr defaultColWidth="8.5" defaultRowHeight="14.25" customHeight="1" x14ac:dyDescent="0.2"/>
  <cols>
    <col min="1" max="1" width="14.58203125" style="1" customWidth="1"/>
    <col min="2" max="3" width="7.08203125" style="1" customWidth="1"/>
    <col min="4" max="4" width="6.58203125" style="1" customWidth="1"/>
    <col min="5" max="6" width="3.58203125" style="1" customWidth="1"/>
    <col min="7" max="8" width="6.58203125" style="1" customWidth="1"/>
    <col min="9" max="9" width="3.58203125" style="1" customWidth="1"/>
    <col min="10" max="13" width="6.58203125" style="1" customWidth="1"/>
    <col min="14" max="14" width="3.58203125" style="1" customWidth="1"/>
    <col min="15" max="15" width="6.58203125" style="1" customWidth="1"/>
    <col min="16" max="16" width="9.58203125" style="1" customWidth="1"/>
    <col min="17" max="18" width="6.58203125" style="1" customWidth="1"/>
    <col min="19" max="19" width="8.4140625" style="1" customWidth="1"/>
    <col min="20" max="21" width="8.83203125" style="1" customWidth="1"/>
    <col min="22" max="22" width="14.58203125" style="1" customWidth="1"/>
    <col min="23" max="23" width="7.58203125" style="1" customWidth="1"/>
    <col min="24" max="24" width="6.58203125" style="1" customWidth="1"/>
    <col min="25" max="25" width="7.58203125" style="1" customWidth="1"/>
    <col min="26" max="26" width="6.58203125" style="1" customWidth="1"/>
    <col min="27" max="27" width="7.58203125" style="1" customWidth="1"/>
    <col min="28" max="28" width="12.58203125" style="1" bestFit="1" customWidth="1"/>
    <col min="29" max="29" width="7.58203125" style="1" customWidth="1"/>
    <col min="30" max="30" width="6.58203125" style="1" customWidth="1"/>
    <col min="31" max="31" width="7.58203125" style="1" customWidth="1"/>
    <col min="32" max="32" width="6.6640625" style="1" customWidth="1"/>
    <col min="33" max="33" width="7.58203125" style="1" customWidth="1"/>
    <col min="34" max="34" width="6.58203125" style="1" customWidth="1"/>
    <col min="35" max="35" width="7.58203125" style="1" customWidth="1"/>
    <col min="36" max="36" width="6.58203125" style="1" customWidth="1"/>
    <col min="37" max="157" width="8.5" style="1"/>
    <col min="158" max="16384" width="8.5" style="2"/>
  </cols>
  <sheetData>
    <row r="1" spans="1:157" ht="25.5" customHeight="1" x14ac:dyDescent="0.2">
      <c r="A1" s="107" t="s">
        <v>41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EX1" s="2"/>
      <c r="EY1" s="2"/>
      <c r="EZ1" s="2"/>
      <c r="FA1" s="2"/>
    </row>
    <row r="2" spans="1:157" s="4" customFormat="1" ht="4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</row>
    <row r="3" spans="1:157" s="6" customFormat="1" ht="33" customHeight="1" x14ac:dyDescent="0.2">
      <c r="A3" s="5"/>
      <c r="B3" s="56" t="s">
        <v>0</v>
      </c>
      <c r="C3" s="57"/>
      <c r="D3" s="60" t="s">
        <v>1</v>
      </c>
      <c r="E3" s="61"/>
      <c r="F3" s="61"/>
      <c r="G3" s="62"/>
      <c r="H3" s="60" t="s">
        <v>2</v>
      </c>
      <c r="I3" s="61"/>
      <c r="J3" s="61"/>
      <c r="K3" s="62"/>
      <c r="L3" s="60" t="s">
        <v>3</v>
      </c>
      <c r="M3" s="61"/>
      <c r="N3" s="61"/>
      <c r="O3" s="62"/>
      <c r="P3" s="60" t="s">
        <v>4</v>
      </c>
      <c r="Q3" s="61"/>
      <c r="R3" s="6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</row>
    <row r="4" spans="1:157" s="6" customFormat="1" ht="33" customHeight="1" x14ac:dyDescent="0.2">
      <c r="A4" s="7" t="s">
        <v>5</v>
      </c>
      <c r="B4" s="81" t="s">
        <v>6</v>
      </c>
      <c r="C4" s="82"/>
      <c r="D4" s="50" t="s">
        <v>7</v>
      </c>
      <c r="E4" s="51"/>
      <c r="F4" s="50" t="s">
        <v>8</v>
      </c>
      <c r="G4" s="51"/>
      <c r="H4" s="50" t="s">
        <v>7</v>
      </c>
      <c r="I4" s="51"/>
      <c r="J4" s="50" t="s">
        <v>8</v>
      </c>
      <c r="K4" s="51"/>
      <c r="L4" s="50" t="s">
        <v>7</v>
      </c>
      <c r="M4" s="51"/>
      <c r="N4" s="50" t="s">
        <v>8</v>
      </c>
      <c r="O4" s="51"/>
      <c r="P4" s="8" t="s">
        <v>9</v>
      </c>
      <c r="Q4" s="50" t="s">
        <v>8</v>
      </c>
      <c r="R4" s="8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</row>
    <row r="5" spans="1:157" s="6" customFormat="1" ht="33" customHeight="1" x14ac:dyDescent="0.2">
      <c r="A5" s="9"/>
      <c r="B5" s="84" t="s">
        <v>10</v>
      </c>
      <c r="C5" s="85"/>
      <c r="D5" s="86" t="s">
        <v>11</v>
      </c>
      <c r="E5" s="87"/>
      <c r="F5" s="86" t="s">
        <v>12</v>
      </c>
      <c r="G5" s="87"/>
      <c r="H5" s="86" t="s">
        <v>11</v>
      </c>
      <c r="I5" s="87"/>
      <c r="J5" s="86" t="s">
        <v>12</v>
      </c>
      <c r="K5" s="87"/>
      <c r="L5" s="86" t="s">
        <v>11</v>
      </c>
      <c r="M5" s="87"/>
      <c r="N5" s="86" t="s">
        <v>12</v>
      </c>
      <c r="O5" s="87"/>
      <c r="P5" s="10" t="s">
        <v>13</v>
      </c>
      <c r="Q5" s="86" t="s">
        <v>12</v>
      </c>
      <c r="R5" s="88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</row>
    <row r="6" spans="1:157" s="6" customFormat="1" ht="34.5" customHeight="1" x14ac:dyDescent="0.2">
      <c r="A6" s="11"/>
      <c r="B6" s="12" t="s">
        <v>14</v>
      </c>
      <c r="C6" s="13"/>
      <c r="D6" s="71" t="s">
        <v>15</v>
      </c>
      <c r="E6" s="71"/>
      <c r="F6" s="71" t="s">
        <v>16</v>
      </c>
      <c r="G6" s="71"/>
      <c r="H6" s="71" t="s">
        <v>15</v>
      </c>
      <c r="I6" s="71"/>
      <c r="J6" s="71" t="s">
        <v>16</v>
      </c>
      <c r="K6" s="71"/>
      <c r="L6" s="71" t="s">
        <v>15</v>
      </c>
      <c r="M6" s="71"/>
      <c r="N6" s="71" t="s">
        <v>16</v>
      </c>
      <c r="O6" s="71"/>
      <c r="P6" s="13" t="s">
        <v>17</v>
      </c>
      <c r="Q6" s="71" t="s">
        <v>16</v>
      </c>
      <c r="R6" s="7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</row>
    <row r="7" spans="1:157" s="6" customFormat="1" ht="34.5" customHeight="1" x14ac:dyDescent="0.2">
      <c r="A7" s="14" t="s">
        <v>18</v>
      </c>
      <c r="B7" s="63">
        <f t="shared" ref="B7:Q7" si="0">SUM(B9:B9)</f>
        <v>57116.15</v>
      </c>
      <c r="C7" s="64"/>
      <c r="D7" s="55">
        <f t="shared" si="0"/>
        <v>35150.800000000003</v>
      </c>
      <c r="E7" s="55"/>
      <c r="F7" s="55">
        <f t="shared" si="0"/>
        <v>56872.497000000003</v>
      </c>
      <c r="G7" s="55"/>
      <c r="H7" s="72">
        <f t="shared" si="0"/>
        <v>0</v>
      </c>
      <c r="I7" s="72"/>
      <c r="J7" s="72">
        <f t="shared" si="0"/>
        <v>0</v>
      </c>
      <c r="K7" s="72"/>
      <c r="L7" s="55">
        <f t="shared" si="0"/>
        <v>2761.4</v>
      </c>
      <c r="M7" s="55"/>
      <c r="N7" s="55">
        <f t="shared" si="0"/>
        <v>243.65299999999999</v>
      </c>
      <c r="O7" s="55"/>
      <c r="P7" s="45">
        <f t="shared" si="0"/>
        <v>0</v>
      </c>
      <c r="Q7" s="72">
        <f t="shared" si="0"/>
        <v>0</v>
      </c>
      <c r="R7" s="72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</row>
    <row r="8" spans="1:157" s="6" customFormat="1" ht="34.5" customHeight="1" x14ac:dyDescent="0.2">
      <c r="A8" s="9"/>
      <c r="B8" s="46"/>
      <c r="C8" s="44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</row>
    <row r="9" spans="1:157" s="6" customFormat="1" ht="42" customHeight="1" x14ac:dyDescent="0.2">
      <c r="A9" s="7" t="s">
        <v>19</v>
      </c>
      <c r="B9" s="65">
        <f>SUM(F9,J9,N9,Q9,T9,V9,X9,Z9,AB9,AE9,AG9,AI9,AK9,AM9,AO9,AQ9)</f>
        <v>57116.15</v>
      </c>
      <c r="C9" s="64"/>
      <c r="D9" s="55">
        <v>35150.800000000003</v>
      </c>
      <c r="E9" s="55"/>
      <c r="F9" s="55">
        <f>56872497/1000</f>
        <v>56872.497000000003</v>
      </c>
      <c r="G9" s="55"/>
      <c r="H9" s="72">
        <v>0</v>
      </c>
      <c r="I9" s="72"/>
      <c r="J9" s="72">
        <v>0</v>
      </c>
      <c r="K9" s="72"/>
      <c r="L9" s="55">
        <v>2761.4</v>
      </c>
      <c r="M9" s="55"/>
      <c r="N9" s="55">
        <f>243653/1000</f>
        <v>243.65299999999999</v>
      </c>
      <c r="O9" s="55"/>
      <c r="P9" s="45">
        <v>0</v>
      </c>
      <c r="Q9" s="72">
        <v>0</v>
      </c>
      <c r="R9" s="72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</row>
    <row r="10" spans="1:157" s="6" customFormat="1" ht="34.5" customHeight="1" x14ac:dyDescent="0.2">
      <c r="A10" s="15" t="s">
        <v>20</v>
      </c>
      <c r="B10" s="16"/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7"/>
      <c r="Q10" s="17"/>
      <c r="R10" s="1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</row>
    <row r="11" spans="1:157" s="4" customFormat="1" ht="64.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pans="1:157" ht="33" customHeight="1" x14ac:dyDescent="0.2">
      <c r="A12" s="21"/>
      <c r="B12" s="76" t="s">
        <v>21</v>
      </c>
      <c r="C12" s="77"/>
      <c r="D12" s="77"/>
      <c r="E12" s="77"/>
      <c r="F12" s="78"/>
      <c r="G12" s="79" t="s">
        <v>22</v>
      </c>
      <c r="H12" s="77"/>
      <c r="I12" s="80"/>
      <c r="J12" s="66" t="s">
        <v>23</v>
      </c>
      <c r="K12" s="67"/>
      <c r="L12" s="68"/>
      <c r="M12" s="110" t="s">
        <v>24</v>
      </c>
      <c r="N12" s="111"/>
      <c r="O12" s="112"/>
      <c r="P12" s="113" t="s">
        <v>25</v>
      </c>
      <c r="Q12" s="114"/>
      <c r="R12" s="114"/>
      <c r="EX12" s="2"/>
      <c r="EY12" s="2"/>
      <c r="EZ12" s="2"/>
      <c r="FA12" s="2"/>
    </row>
    <row r="13" spans="1:157" ht="33" customHeight="1" x14ac:dyDescent="0.2">
      <c r="A13" s="22" t="s">
        <v>5</v>
      </c>
      <c r="B13" s="108" t="s">
        <v>26</v>
      </c>
      <c r="C13" s="109"/>
      <c r="D13" s="58" t="s">
        <v>8</v>
      </c>
      <c r="E13" s="89"/>
      <c r="F13" s="59"/>
      <c r="G13" s="23" t="s">
        <v>27</v>
      </c>
      <c r="H13" s="58" t="s">
        <v>8</v>
      </c>
      <c r="I13" s="59"/>
      <c r="J13" s="24" t="s">
        <v>28</v>
      </c>
      <c r="K13" s="69" t="s">
        <v>8</v>
      </c>
      <c r="L13" s="70"/>
      <c r="M13" s="106" t="s">
        <v>7</v>
      </c>
      <c r="N13" s="59"/>
      <c r="O13" s="23" t="s">
        <v>8</v>
      </c>
      <c r="P13" s="24" t="s">
        <v>7</v>
      </c>
      <c r="Q13" s="58" t="s">
        <v>8</v>
      </c>
      <c r="R13" s="89"/>
      <c r="EX13" s="2"/>
      <c r="EY13" s="2"/>
      <c r="EZ13" s="2"/>
      <c r="FA13" s="2"/>
    </row>
    <row r="14" spans="1:157" ht="33" customHeight="1" x14ac:dyDescent="0.2">
      <c r="A14" s="25"/>
      <c r="B14" s="26" t="s">
        <v>29</v>
      </c>
      <c r="C14" s="27" t="s">
        <v>30</v>
      </c>
      <c r="D14" s="52" t="s">
        <v>12</v>
      </c>
      <c r="E14" s="53"/>
      <c r="F14" s="95"/>
      <c r="G14" s="24" t="s">
        <v>31</v>
      </c>
      <c r="H14" s="52" t="s">
        <v>12</v>
      </c>
      <c r="I14" s="95"/>
      <c r="J14" s="28" t="s">
        <v>32</v>
      </c>
      <c r="K14" s="92" t="s">
        <v>12</v>
      </c>
      <c r="L14" s="93"/>
      <c r="M14" s="94" t="s">
        <v>11</v>
      </c>
      <c r="N14" s="95"/>
      <c r="O14" s="24" t="s">
        <v>12</v>
      </c>
      <c r="P14" s="24" t="s">
        <v>11</v>
      </c>
      <c r="Q14" s="52" t="s">
        <v>12</v>
      </c>
      <c r="R14" s="53"/>
      <c r="EX14" s="2"/>
      <c r="EY14" s="2"/>
      <c r="EZ14" s="2"/>
      <c r="FA14" s="2"/>
    </row>
    <row r="15" spans="1:157" ht="33" customHeight="1" x14ac:dyDescent="0.2">
      <c r="A15" s="29"/>
      <c r="B15" s="30" t="s">
        <v>33</v>
      </c>
      <c r="C15" s="30" t="s">
        <v>34</v>
      </c>
      <c r="D15" s="75" t="s">
        <v>14</v>
      </c>
      <c r="E15" s="75"/>
      <c r="F15" s="75"/>
      <c r="G15" s="30" t="s">
        <v>35</v>
      </c>
      <c r="H15" s="75" t="s">
        <v>14</v>
      </c>
      <c r="I15" s="75"/>
      <c r="J15" s="30" t="s">
        <v>36</v>
      </c>
      <c r="K15" s="54" t="s">
        <v>37</v>
      </c>
      <c r="L15" s="54"/>
      <c r="M15" s="75" t="s">
        <v>15</v>
      </c>
      <c r="N15" s="75"/>
      <c r="O15" s="30" t="s">
        <v>14</v>
      </c>
      <c r="P15" s="30" t="s">
        <v>15</v>
      </c>
      <c r="Q15" s="54" t="s">
        <v>14</v>
      </c>
      <c r="R15" s="54"/>
      <c r="EX15" s="2"/>
      <c r="EY15" s="2"/>
      <c r="EZ15" s="2"/>
      <c r="FA15" s="2"/>
    </row>
    <row r="16" spans="1:157" ht="33" customHeight="1" x14ac:dyDescent="0.2">
      <c r="A16" s="31" t="s">
        <v>18</v>
      </c>
      <c r="B16" s="44">
        <f t="shared" ref="B16:O16" si="1">SUM(B18:B18)</f>
        <v>51179</v>
      </c>
      <c r="C16" s="48">
        <f t="shared" si="1"/>
        <v>182400</v>
      </c>
      <c r="D16" s="55">
        <f t="shared" si="1"/>
        <v>4247768.6339999996</v>
      </c>
      <c r="E16" s="55"/>
      <c r="F16" s="55"/>
      <c r="G16" s="44">
        <f t="shared" si="1"/>
        <v>1265</v>
      </c>
      <c r="H16" s="55">
        <f t="shared" si="1"/>
        <v>462305.96100000001</v>
      </c>
      <c r="I16" s="55"/>
      <c r="J16" s="44">
        <f t="shared" si="1"/>
        <v>1097</v>
      </c>
      <c r="K16" s="55">
        <f>SUM(K18:K18)</f>
        <v>391154.48800000001</v>
      </c>
      <c r="L16" s="55"/>
      <c r="M16" s="55">
        <f t="shared" si="1"/>
        <v>349</v>
      </c>
      <c r="N16" s="55"/>
      <c r="O16" s="44">
        <f t="shared" si="1"/>
        <v>1366.2560000000001</v>
      </c>
      <c r="P16" s="44">
        <f>SUM(P18:P18)</f>
        <v>543</v>
      </c>
      <c r="Q16" s="55">
        <f>SUM(Q18:Q18)</f>
        <v>550.72199999999998</v>
      </c>
      <c r="R16" s="55"/>
      <c r="EX16" s="2"/>
      <c r="EY16" s="2"/>
      <c r="EZ16" s="2"/>
      <c r="FA16" s="2"/>
    </row>
    <row r="17" spans="1:157" ht="33" customHeight="1" x14ac:dyDescent="0.2">
      <c r="A17" s="32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9"/>
      <c r="M17" s="44"/>
      <c r="N17" s="44"/>
      <c r="O17" s="44"/>
      <c r="P17" s="44"/>
      <c r="Q17" s="44"/>
      <c r="R17" s="49"/>
      <c r="EX17" s="2"/>
      <c r="EY17" s="2"/>
      <c r="EZ17" s="2"/>
      <c r="FA17" s="2"/>
    </row>
    <row r="18" spans="1:157" ht="33" customHeight="1" x14ac:dyDescent="0.2">
      <c r="A18" s="22" t="s">
        <v>19</v>
      </c>
      <c r="B18" s="44">
        <v>51179</v>
      </c>
      <c r="C18" s="48">
        <v>182400</v>
      </c>
      <c r="D18" s="55">
        <f>4247768634/1000</f>
        <v>4247768.6339999996</v>
      </c>
      <c r="E18" s="55"/>
      <c r="F18" s="55"/>
      <c r="G18" s="44">
        <v>1265</v>
      </c>
      <c r="H18" s="55">
        <f>462305961/1000</f>
        <v>462305.96100000001</v>
      </c>
      <c r="I18" s="55"/>
      <c r="J18" s="44">
        <v>1097</v>
      </c>
      <c r="K18" s="55">
        <f>391154488/1000</f>
        <v>391154.48800000001</v>
      </c>
      <c r="L18" s="55"/>
      <c r="M18" s="55">
        <v>349</v>
      </c>
      <c r="N18" s="55"/>
      <c r="O18" s="44">
        <f>1366256/1000</f>
        <v>1366.2560000000001</v>
      </c>
      <c r="P18" s="44">
        <v>543</v>
      </c>
      <c r="Q18" s="55">
        <f>550722/1000</f>
        <v>550.72199999999998</v>
      </c>
      <c r="R18" s="55"/>
      <c r="EX18" s="2"/>
      <c r="EY18" s="2"/>
      <c r="EZ18" s="2"/>
      <c r="FA18" s="2"/>
    </row>
    <row r="19" spans="1:157" ht="33" customHeight="1" x14ac:dyDescent="0.2">
      <c r="A19" s="33" t="s">
        <v>20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5"/>
      <c r="EX19" s="2"/>
      <c r="EY19" s="2"/>
      <c r="EZ19" s="2"/>
      <c r="FA19" s="2"/>
    </row>
    <row r="20" spans="1:157" ht="64.2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EX20" s="2"/>
      <c r="EY20" s="2"/>
      <c r="EZ20" s="2"/>
      <c r="FA20" s="2"/>
    </row>
    <row r="21" spans="1:157" ht="33" customHeight="1" x14ac:dyDescent="0.2">
      <c r="A21" s="21"/>
      <c r="B21" s="73" t="s">
        <v>42</v>
      </c>
      <c r="C21" s="74"/>
      <c r="D21" s="90" t="s">
        <v>43</v>
      </c>
      <c r="E21" s="91"/>
      <c r="F21" s="74"/>
      <c r="G21" s="98" t="s">
        <v>38</v>
      </c>
      <c r="H21" s="99"/>
      <c r="I21" s="100"/>
      <c r="J21" s="90" t="s">
        <v>44</v>
      </c>
      <c r="K21" s="74"/>
      <c r="L21" s="90" t="s">
        <v>45</v>
      </c>
      <c r="M21" s="74"/>
      <c r="N21" s="90" t="s">
        <v>46</v>
      </c>
      <c r="O21" s="91"/>
      <c r="P21" s="97"/>
      <c r="Q21" s="73" t="s">
        <v>47</v>
      </c>
      <c r="R21" s="91"/>
      <c r="EX21" s="2"/>
      <c r="EY21" s="2"/>
      <c r="EZ21" s="2"/>
      <c r="FA21" s="2"/>
    </row>
    <row r="22" spans="1:157" ht="33" customHeight="1" x14ac:dyDescent="0.2">
      <c r="A22" s="22" t="s">
        <v>5</v>
      </c>
      <c r="B22" s="36" t="s">
        <v>7</v>
      </c>
      <c r="C22" s="37" t="s">
        <v>39</v>
      </c>
      <c r="D22" s="36" t="s">
        <v>7</v>
      </c>
      <c r="E22" s="101" t="s">
        <v>39</v>
      </c>
      <c r="F22" s="102"/>
      <c r="G22" s="37" t="s">
        <v>27</v>
      </c>
      <c r="H22" s="101" t="s">
        <v>39</v>
      </c>
      <c r="I22" s="102"/>
      <c r="J22" s="36" t="s">
        <v>7</v>
      </c>
      <c r="K22" s="37" t="s">
        <v>39</v>
      </c>
      <c r="L22" s="36" t="s">
        <v>7</v>
      </c>
      <c r="M22" s="37" t="s">
        <v>39</v>
      </c>
      <c r="N22" s="101" t="s">
        <v>7</v>
      </c>
      <c r="O22" s="102"/>
      <c r="P22" s="37" t="s">
        <v>39</v>
      </c>
      <c r="Q22" s="36" t="s">
        <v>7</v>
      </c>
      <c r="R22" s="37" t="s">
        <v>39</v>
      </c>
      <c r="EX22" s="2"/>
      <c r="EY22" s="2"/>
      <c r="EZ22" s="2"/>
      <c r="FA22" s="2"/>
    </row>
    <row r="23" spans="1:157" ht="33" customHeight="1" x14ac:dyDescent="0.2">
      <c r="A23" s="25"/>
      <c r="B23" s="38" t="s">
        <v>11</v>
      </c>
      <c r="C23" s="38" t="s">
        <v>12</v>
      </c>
      <c r="D23" s="38" t="s">
        <v>11</v>
      </c>
      <c r="E23" s="103" t="s">
        <v>12</v>
      </c>
      <c r="F23" s="104"/>
      <c r="G23" s="38" t="s">
        <v>31</v>
      </c>
      <c r="H23" s="103" t="s">
        <v>12</v>
      </c>
      <c r="I23" s="104"/>
      <c r="J23" s="38" t="s">
        <v>11</v>
      </c>
      <c r="K23" s="38" t="s">
        <v>12</v>
      </c>
      <c r="L23" s="38" t="s">
        <v>11</v>
      </c>
      <c r="M23" s="38" t="s">
        <v>12</v>
      </c>
      <c r="N23" s="115" t="s">
        <v>11</v>
      </c>
      <c r="O23" s="116"/>
      <c r="P23" s="39" t="s">
        <v>12</v>
      </c>
      <c r="Q23" s="38" t="s">
        <v>11</v>
      </c>
      <c r="R23" s="38" t="s">
        <v>12</v>
      </c>
      <c r="EX23" s="2"/>
      <c r="EY23" s="2"/>
      <c r="EZ23" s="2"/>
      <c r="FA23" s="2"/>
    </row>
    <row r="24" spans="1:157" ht="33" customHeight="1" x14ac:dyDescent="0.2">
      <c r="A24" s="29"/>
      <c r="B24" s="30" t="s">
        <v>15</v>
      </c>
      <c r="C24" s="30" t="s">
        <v>14</v>
      </c>
      <c r="D24" s="30" t="s">
        <v>15</v>
      </c>
      <c r="E24" s="75" t="s">
        <v>14</v>
      </c>
      <c r="F24" s="75"/>
      <c r="G24" s="30" t="s">
        <v>35</v>
      </c>
      <c r="H24" s="30" t="s">
        <v>14</v>
      </c>
      <c r="I24" s="30"/>
      <c r="J24" s="30" t="s">
        <v>15</v>
      </c>
      <c r="K24" s="30" t="s">
        <v>14</v>
      </c>
      <c r="L24" s="30" t="s">
        <v>15</v>
      </c>
      <c r="M24" s="30" t="s">
        <v>14</v>
      </c>
      <c r="N24" s="105" t="s">
        <v>15</v>
      </c>
      <c r="O24" s="105"/>
      <c r="P24" s="40" t="s">
        <v>14</v>
      </c>
      <c r="Q24" s="30" t="s">
        <v>15</v>
      </c>
      <c r="R24" s="30" t="s">
        <v>14</v>
      </c>
      <c r="EX24" s="2"/>
      <c r="EY24" s="2"/>
      <c r="EZ24" s="2"/>
      <c r="FA24" s="2"/>
    </row>
    <row r="25" spans="1:157" ht="33" customHeight="1" x14ac:dyDescent="0.2">
      <c r="A25" s="31" t="s">
        <v>18</v>
      </c>
      <c r="B25" s="45">
        <f t="shared" ref="B25:R25" si="2">SUM(B27:B27)</f>
        <v>70.099999999999994</v>
      </c>
      <c r="C25" s="44">
        <f t="shared" si="2"/>
        <v>413.09</v>
      </c>
      <c r="D25" s="45">
        <f t="shared" si="2"/>
        <v>6649.8</v>
      </c>
      <c r="E25" s="55">
        <f t="shared" si="2"/>
        <v>8489.7999999999993</v>
      </c>
      <c r="F25" s="55"/>
      <c r="G25" s="45">
        <f t="shared" si="2"/>
        <v>1689</v>
      </c>
      <c r="H25" s="55">
        <f t="shared" si="2"/>
        <v>653099.81000000006</v>
      </c>
      <c r="I25" s="55"/>
      <c r="J25" s="45">
        <f t="shared" si="2"/>
        <v>188.6</v>
      </c>
      <c r="K25" s="44">
        <f t="shared" si="2"/>
        <v>35.753999999999998</v>
      </c>
      <c r="L25" s="45">
        <f t="shared" si="2"/>
        <v>15</v>
      </c>
      <c r="M25" s="45">
        <f t="shared" si="2"/>
        <v>26</v>
      </c>
      <c r="N25" s="72">
        <f t="shared" si="2"/>
        <v>672</v>
      </c>
      <c r="O25" s="96"/>
      <c r="P25" s="47">
        <f>SUM(P27:P27)</f>
        <v>2117.1669999999999</v>
      </c>
      <c r="Q25" s="45">
        <f t="shared" si="2"/>
        <v>1508.7</v>
      </c>
      <c r="R25" s="44">
        <f t="shared" si="2"/>
        <v>1727.788</v>
      </c>
      <c r="EX25" s="2"/>
      <c r="EY25" s="2"/>
      <c r="EZ25" s="2"/>
      <c r="FA25" s="2"/>
    </row>
    <row r="26" spans="1:157" ht="33" customHeight="1" x14ac:dyDescent="0.2">
      <c r="A26" s="32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"/>
      <c r="P26" s="44"/>
      <c r="Q26" s="44"/>
      <c r="R26" s="44"/>
      <c r="EX26" s="2"/>
      <c r="EY26" s="2"/>
      <c r="EZ26" s="2"/>
      <c r="FA26" s="2"/>
    </row>
    <row r="27" spans="1:157" ht="33" customHeight="1" x14ac:dyDescent="0.2">
      <c r="A27" s="22" t="s">
        <v>19</v>
      </c>
      <c r="B27" s="45">
        <v>70.099999999999994</v>
      </c>
      <c r="C27" s="44">
        <f>413090/1000</f>
        <v>413.09</v>
      </c>
      <c r="D27" s="45">
        <v>6649.8</v>
      </c>
      <c r="E27" s="55">
        <f>8489800/1000</f>
        <v>8489.7999999999993</v>
      </c>
      <c r="F27" s="55"/>
      <c r="G27" s="45">
        <v>1689</v>
      </c>
      <c r="H27" s="55">
        <f>653099810/1000</f>
        <v>653099.81000000006</v>
      </c>
      <c r="I27" s="55"/>
      <c r="J27" s="45">
        <v>188.6</v>
      </c>
      <c r="K27" s="44">
        <f>35754/1000</f>
        <v>35.753999999999998</v>
      </c>
      <c r="L27" s="45">
        <v>15</v>
      </c>
      <c r="M27" s="45">
        <v>26</v>
      </c>
      <c r="N27" s="72">
        <v>672</v>
      </c>
      <c r="O27" s="96"/>
      <c r="P27" s="47">
        <f>2117167/1000</f>
        <v>2117.1669999999999</v>
      </c>
      <c r="Q27" s="45">
        <v>1508.7</v>
      </c>
      <c r="R27" s="44">
        <f>1727788/1000</f>
        <v>1727.788</v>
      </c>
      <c r="EX27" s="2"/>
      <c r="EY27" s="2"/>
      <c r="EZ27" s="2"/>
      <c r="FA27" s="2"/>
    </row>
    <row r="28" spans="1:157" ht="33" customHeight="1" x14ac:dyDescent="0.2">
      <c r="A28" s="33" t="s">
        <v>20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42"/>
      <c r="EX28" s="2"/>
      <c r="EY28" s="2"/>
      <c r="EZ28" s="2"/>
      <c r="FA28" s="2"/>
    </row>
    <row r="29" spans="1:157" ht="45" customHeight="1" x14ac:dyDescent="0.25">
      <c r="A29" s="117" t="s">
        <v>40</v>
      </c>
      <c r="B29" s="118"/>
      <c r="C29" s="118"/>
      <c r="D29" s="119"/>
      <c r="E29" s="119"/>
      <c r="F29" s="119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EX29" s="2"/>
      <c r="EY29" s="2"/>
      <c r="EZ29" s="2"/>
      <c r="FA29" s="2"/>
    </row>
    <row r="30" spans="1:157" ht="33" customHeight="1" x14ac:dyDescent="0.2"/>
    <row r="31" spans="1:157" ht="33" customHeight="1" x14ac:dyDescent="0.2"/>
    <row r="32" spans="1:157" ht="33" customHeight="1" x14ac:dyDescent="0.2"/>
    <row r="33" ht="33" customHeight="1" x14ac:dyDescent="0.2"/>
    <row r="34" ht="33" customHeight="1" x14ac:dyDescent="0.2"/>
    <row r="35" ht="64.2" customHeight="1" x14ac:dyDescent="0.2"/>
    <row r="62" ht="4.5" customHeight="1" x14ac:dyDescent="0.2"/>
    <row r="63" ht="82.5" customHeight="1" x14ac:dyDescent="0.2"/>
  </sheetData>
  <mergeCells count="97">
    <mergeCell ref="D6:E6"/>
    <mergeCell ref="F6:G6"/>
    <mergeCell ref="H6:I6"/>
    <mergeCell ref="J6:K6"/>
    <mergeCell ref="N23:O23"/>
    <mergeCell ref="H7:I7"/>
    <mergeCell ref="N24:O24"/>
    <mergeCell ref="M13:N13"/>
    <mergeCell ref="N9:O9"/>
    <mergeCell ref="A1:R1"/>
    <mergeCell ref="D13:F13"/>
    <mergeCell ref="D14:F14"/>
    <mergeCell ref="D15:F15"/>
    <mergeCell ref="B13:C13"/>
    <mergeCell ref="M12:O12"/>
    <mergeCell ref="D9:E9"/>
    <mergeCell ref="F9:G9"/>
    <mergeCell ref="H9:I9"/>
    <mergeCell ref="J9:K9"/>
    <mergeCell ref="L9:M9"/>
    <mergeCell ref="N7:O7"/>
    <mergeCell ref="P12:R12"/>
    <mergeCell ref="N25:O25"/>
    <mergeCell ref="N27:O27"/>
    <mergeCell ref="N21:P21"/>
    <mergeCell ref="Q21:R21"/>
    <mergeCell ref="E24:F24"/>
    <mergeCell ref="E25:F25"/>
    <mergeCell ref="E27:F27"/>
    <mergeCell ref="G21:I21"/>
    <mergeCell ref="H22:I22"/>
    <mergeCell ref="H23:I23"/>
    <mergeCell ref="H25:I25"/>
    <mergeCell ref="H27:I27"/>
    <mergeCell ref="L21:M21"/>
    <mergeCell ref="E22:F22"/>
    <mergeCell ref="E23:F23"/>
    <mergeCell ref="N22:O22"/>
    <mergeCell ref="Q13:R13"/>
    <mergeCell ref="Q18:R18"/>
    <mergeCell ref="D21:F21"/>
    <mergeCell ref="D16:F16"/>
    <mergeCell ref="D18:F18"/>
    <mergeCell ref="K14:L14"/>
    <mergeCell ref="K15:L15"/>
    <mergeCell ref="K16:L16"/>
    <mergeCell ref="K18:L18"/>
    <mergeCell ref="M14:N14"/>
    <mergeCell ref="M15:N15"/>
    <mergeCell ref="M16:N16"/>
    <mergeCell ref="M18:N18"/>
    <mergeCell ref="J21:K21"/>
    <mergeCell ref="H14:I14"/>
    <mergeCell ref="P3:R3"/>
    <mergeCell ref="B4:C4"/>
    <mergeCell ref="H4:I4"/>
    <mergeCell ref="Q4:R4"/>
    <mergeCell ref="B5:C5"/>
    <mergeCell ref="D4:E4"/>
    <mergeCell ref="D5:E5"/>
    <mergeCell ref="F4:G4"/>
    <mergeCell ref="F5:G5"/>
    <mergeCell ref="H5:I5"/>
    <mergeCell ref="J4:K4"/>
    <mergeCell ref="J5:K5"/>
    <mergeCell ref="L5:M5"/>
    <mergeCell ref="Q5:R5"/>
    <mergeCell ref="N4:O4"/>
    <mergeCell ref="N5:O5"/>
    <mergeCell ref="B21:C21"/>
    <mergeCell ref="H15:I15"/>
    <mergeCell ref="H16:I16"/>
    <mergeCell ref="H18:I18"/>
    <mergeCell ref="B12:F12"/>
    <mergeCell ref="G12:I12"/>
    <mergeCell ref="Q6:R6"/>
    <mergeCell ref="Q7:R7"/>
    <mergeCell ref="Q9:R9"/>
    <mergeCell ref="J7:K7"/>
    <mergeCell ref="L7:M7"/>
    <mergeCell ref="N6:O6"/>
    <mergeCell ref="L4:M4"/>
    <mergeCell ref="Q14:R14"/>
    <mergeCell ref="Q15:R15"/>
    <mergeCell ref="Q16:R16"/>
    <mergeCell ref="B3:C3"/>
    <mergeCell ref="H13:I13"/>
    <mergeCell ref="D3:G3"/>
    <mergeCell ref="H3:K3"/>
    <mergeCell ref="L3:O3"/>
    <mergeCell ref="B7:C7"/>
    <mergeCell ref="B9:C9"/>
    <mergeCell ref="J12:L12"/>
    <mergeCell ref="K13:L13"/>
    <mergeCell ref="L6:M6"/>
    <mergeCell ref="D7:E7"/>
    <mergeCell ref="F7:G7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&amp;R&amp;22農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066</vt:lpstr>
      <vt:lpstr>'066'!Print_Area</vt:lpstr>
    </vt:vector>
  </TitlesOfParts>
  <Manager/>
  <Company>宮崎県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統計課</dc:creator>
  <cp:keywords/>
  <dc:description/>
  <cp:lastModifiedBy>鶴田 尚也</cp:lastModifiedBy>
  <cp:revision/>
  <cp:lastPrinted>2025-03-02T08:41:45Z</cp:lastPrinted>
  <dcterms:created xsi:type="dcterms:W3CDTF">2000-08-23T05:11:39Z</dcterms:created>
  <dcterms:modified xsi:type="dcterms:W3CDTF">2025-03-02T08:43:39Z</dcterms:modified>
  <cp:category/>
  <cp:contentStatus/>
</cp:coreProperties>
</file>