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指標でみる宮崎県\指標2026\5_統計BOX\"/>
    </mc:Choice>
  </mc:AlternateContent>
  <xr:revisionPtr revIDLastSave="0" documentId="13_ncr:1_{94830441-1CBD-404F-8B7A-C9BD716312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保育・学校教育" sheetId="2" r:id="rId1"/>
    <sheet name="計算用_保育では使わない" sheetId="4" state="hidden" r:id="rId2"/>
  </sheets>
  <definedNames>
    <definedName name="_xlnm._FilterDatabase" localSheetId="0" hidden="1">保育・学校教育!#REF!</definedName>
    <definedName name="_Key1" hidden="1">#REF!</definedName>
    <definedName name="_Order1" hidden="1">0</definedName>
    <definedName name="_Order2" hidden="1">0</definedName>
    <definedName name="_Sort" hidden="1">#REF!</definedName>
    <definedName name="_xlnm.Print_Area" localSheetId="1">計算用_保育では使わない!$A$2:$H$40,計算用_保育では使わない!$J$2:$X$40,計算用_保育では使わない!$AA$2:$AN$40</definedName>
    <definedName name="_xlnm.Print_Area" localSheetId="0">保育・学校教育!$F$3:$BX$48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V39" i="4"/>
  <c r="Q39" i="4"/>
  <c r="V38" i="4"/>
  <c r="Q38" i="4"/>
  <c r="V37" i="4"/>
  <c r="Q37" i="4"/>
  <c r="V36" i="4"/>
  <c r="Q36" i="4"/>
  <c r="V35" i="4"/>
  <c r="Q35" i="4"/>
  <c r="V34" i="4"/>
  <c r="P34" i="4"/>
  <c r="Q34" i="4" s="1"/>
  <c r="V33" i="4"/>
  <c r="Q33" i="4"/>
  <c r="V32" i="4"/>
  <c r="Q32" i="4"/>
  <c r="V31" i="4"/>
  <c r="Q31" i="4"/>
  <c r="V30" i="4"/>
  <c r="Q30" i="4"/>
  <c r="X29" i="4"/>
  <c r="V29" i="4"/>
  <c r="P29" i="4"/>
  <c r="Q29" i="4" s="1"/>
  <c r="V28" i="4"/>
  <c r="Q28" i="4"/>
  <c r="X27" i="4"/>
  <c r="V27" i="4"/>
  <c r="P27" i="4"/>
  <c r="O27" i="4"/>
  <c r="V26" i="4"/>
  <c r="Q26" i="4"/>
  <c r="V25" i="4"/>
  <c r="Q25" i="4"/>
  <c r="V24" i="4"/>
  <c r="Q24" i="4"/>
  <c r="V23" i="4"/>
  <c r="Q23" i="4"/>
  <c r="V22" i="4"/>
  <c r="Q22" i="4"/>
  <c r="V21" i="4"/>
  <c r="Q21" i="4"/>
  <c r="V20" i="4"/>
  <c r="Q20" i="4"/>
  <c r="V19" i="4"/>
  <c r="Q19" i="4"/>
  <c r="V18" i="4"/>
  <c r="Q18" i="4"/>
  <c r="V17" i="4"/>
  <c r="Q17" i="4"/>
  <c r="V16" i="4"/>
  <c r="Q16" i="4"/>
  <c r="V15" i="4"/>
  <c r="Q15" i="4"/>
  <c r="V14" i="4"/>
  <c r="Q14" i="4"/>
  <c r="X13" i="4"/>
  <c r="V13" i="4"/>
  <c r="P13" i="4"/>
  <c r="O13" i="4"/>
  <c r="Q13" i="4" s="1"/>
  <c r="AM11" i="4"/>
  <c r="AL11" i="4"/>
  <c r="AK11" i="4"/>
  <c r="AJ11" i="4"/>
  <c r="AI11" i="4"/>
  <c r="AH11" i="4"/>
  <c r="AG11" i="4"/>
  <c r="AF11" i="4"/>
  <c r="AE11" i="4"/>
  <c r="W11" i="4"/>
  <c r="U11" i="4"/>
  <c r="T11" i="4"/>
  <c r="S11" i="4"/>
  <c r="V11" i="4" s="1"/>
  <c r="G11" i="4"/>
  <c r="F11" i="4"/>
  <c r="E11" i="4"/>
  <c r="R33" i="4"/>
  <c r="R26" i="4"/>
  <c r="R22" i="4"/>
  <c r="R20" i="4"/>
  <c r="R16" i="4"/>
  <c r="R14" i="4"/>
  <c r="R15" i="4" l="1"/>
  <c r="X11" i="4"/>
  <c r="R24" i="4"/>
  <c r="P11" i="4"/>
  <c r="O11" i="4"/>
  <c r="Q11" i="4" s="1"/>
  <c r="R11" i="4" s="1"/>
  <c r="R38" i="4"/>
  <c r="R31" i="4"/>
  <c r="R19" i="4"/>
  <c r="R34" i="4"/>
  <c r="R13" i="4"/>
  <c r="R25" i="4"/>
  <c r="R28" i="4"/>
  <c r="R35" i="4"/>
  <c r="R32" i="4"/>
  <c r="R17" i="4"/>
  <c r="R23" i="4"/>
  <c r="R29" i="4"/>
  <c r="R36" i="4"/>
  <c r="R21" i="4"/>
  <c r="R18" i="4"/>
  <c r="R37" i="4"/>
  <c r="R30" i="4"/>
  <c r="Q27" i="4"/>
  <c r="R27" i="4" s="1"/>
</calcChain>
</file>

<file path=xl/sharedStrings.xml><?xml version="1.0" encoding="utf-8"?>
<sst xmlns="http://schemas.openxmlformats.org/spreadsheetml/2006/main" count="1521" uniqueCount="264">
  <si>
    <t>（保育所）</t>
  </si>
  <si>
    <t>（幼稚園）</t>
  </si>
  <si>
    <t>（続き）</t>
    <rPh sb="1" eb="2">
      <t>ツヅ</t>
    </rPh>
    <phoneticPr fontId="3"/>
  </si>
  <si>
    <t>（幼保連携型認定こども園）</t>
    <phoneticPr fontId="3"/>
  </si>
  <si>
    <t>（小学校）</t>
  </si>
  <si>
    <t>（中学校）</t>
  </si>
  <si>
    <t>幼稚園在園者数</t>
    <phoneticPr fontId="4"/>
  </si>
  <si>
    <t>幼保連携型
認定こども園数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rPh sb="12" eb="13">
      <t>スウ</t>
    </rPh>
    <phoneticPr fontId="3"/>
  </si>
  <si>
    <t>幼保連携型
認定こども園
教育・保育
職員数</t>
    <rPh sb="13" eb="15">
      <t>キョウイク</t>
    </rPh>
    <rPh sb="16" eb="18">
      <t>ホイク</t>
    </rPh>
    <rPh sb="19" eb="22">
      <t>ショクインスウ</t>
    </rPh>
    <phoneticPr fontId="3"/>
  </si>
  <si>
    <t>幼保連携型
認定こども園
在園者数</t>
    <rPh sb="13" eb="16">
      <t>ザイエンシャ</t>
    </rPh>
    <rPh sb="16" eb="17">
      <t>スウ</t>
    </rPh>
    <phoneticPr fontId="3"/>
  </si>
  <si>
    <t>項</t>
  </si>
  <si>
    <t>保育所数</t>
    <phoneticPr fontId="4"/>
  </si>
  <si>
    <t>保 育 所</t>
    <phoneticPr fontId="4"/>
  </si>
  <si>
    <t>幼稚園数</t>
    <phoneticPr fontId="4"/>
  </si>
  <si>
    <t>幼稚園教員数</t>
    <phoneticPr fontId="4"/>
  </si>
  <si>
    <t>教員１人当たり
在園者数</t>
    <rPh sb="8" eb="11">
      <t>ザイエンシャ</t>
    </rPh>
    <rPh sb="11" eb="12">
      <t>スウ</t>
    </rPh>
    <phoneticPr fontId="4"/>
  </si>
  <si>
    <t>教育・保育職員
１人当たり
在園者数</t>
    <rPh sb="0" eb="2">
      <t>キョウイク</t>
    </rPh>
    <rPh sb="3" eb="5">
      <t>ホイク</t>
    </rPh>
    <rPh sb="5" eb="7">
      <t>ショクイン</t>
    </rPh>
    <rPh sb="8" eb="10">
      <t>ヒトリ</t>
    </rPh>
    <rPh sb="9" eb="10">
      <t>ニン</t>
    </rPh>
    <rPh sb="10" eb="11">
      <t>ア</t>
    </rPh>
    <rPh sb="14" eb="17">
      <t>ザイエンシャ</t>
    </rPh>
    <rPh sb="17" eb="18">
      <t>スウ</t>
    </rPh>
    <phoneticPr fontId="3"/>
  </si>
  <si>
    <t>小学校数</t>
    <phoneticPr fontId="4"/>
  </si>
  <si>
    <t>小学校教員数</t>
    <phoneticPr fontId="4"/>
  </si>
  <si>
    <t>小学校児童数</t>
    <phoneticPr fontId="4"/>
  </si>
  <si>
    <t>教員１人当</t>
    <phoneticPr fontId="4"/>
  </si>
  <si>
    <t>中学校数</t>
    <phoneticPr fontId="4"/>
  </si>
  <si>
    <t>中学校教員数</t>
    <phoneticPr fontId="4"/>
  </si>
  <si>
    <t>中学校生徒数</t>
    <phoneticPr fontId="4"/>
  </si>
  <si>
    <t>教員１人
当 た り</t>
    <rPh sb="0" eb="2">
      <t>キョウイン</t>
    </rPh>
    <rPh sb="5" eb="6">
      <t>ア</t>
    </rPh>
    <phoneticPr fontId="4"/>
  </si>
  <si>
    <t>中学生の</t>
    <phoneticPr fontId="4"/>
  </si>
  <si>
    <t>高等学校数</t>
    <phoneticPr fontId="4"/>
  </si>
  <si>
    <t>高等学校教員</t>
    <phoneticPr fontId="4"/>
  </si>
  <si>
    <t>高等学校生徒</t>
    <phoneticPr fontId="4"/>
  </si>
  <si>
    <t>在所者数</t>
    <phoneticPr fontId="4"/>
  </si>
  <si>
    <t>（総数）</t>
    <phoneticPr fontId="4"/>
  </si>
  <si>
    <t>（総　数）</t>
    <phoneticPr fontId="4"/>
  </si>
  <si>
    <t>たり児童数</t>
    <phoneticPr fontId="4"/>
  </si>
  <si>
    <t>進 学 率</t>
    <phoneticPr fontId="4"/>
  </si>
  <si>
    <t>（公立）</t>
    <rPh sb="1" eb="3">
      <t>コウリツ</t>
    </rPh>
    <phoneticPr fontId="4"/>
  </si>
  <si>
    <t>数（総数）</t>
    <rPh sb="2" eb="4">
      <t>ソウスウ</t>
    </rPh>
    <phoneticPr fontId="4"/>
  </si>
  <si>
    <t>数（総数）</t>
    <phoneticPr fontId="4"/>
  </si>
  <si>
    <t>教員１人</t>
    <phoneticPr fontId="4"/>
  </si>
  <si>
    <t>発生件数</t>
    <rPh sb="0" eb="2">
      <t>ハッセイ</t>
    </rPh>
    <rPh sb="2" eb="4">
      <t>ケンスウ</t>
    </rPh>
    <phoneticPr fontId="3"/>
  </si>
  <si>
    <t>目</t>
  </si>
  <si>
    <t>（総　数）</t>
    <phoneticPr fontId="3"/>
  </si>
  <si>
    <t>（男）</t>
    <phoneticPr fontId="4"/>
  </si>
  <si>
    <t>（女）</t>
    <phoneticPr fontId="4"/>
  </si>
  <si>
    <t>当 た り</t>
    <phoneticPr fontId="4"/>
  </si>
  <si>
    <t>所</t>
  </si>
  <si>
    <t>人</t>
  </si>
  <si>
    <t>園</t>
    <rPh sb="0" eb="1">
      <t>エン</t>
    </rPh>
    <phoneticPr fontId="3"/>
  </si>
  <si>
    <t>人</t>
    <rPh sb="0" eb="1">
      <t>ニン</t>
    </rPh>
    <phoneticPr fontId="3"/>
  </si>
  <si>
    <t>校</t>
  </si>
  <si>
    <t>人</t>
    <rPh sb="0" eb="1">
      <t>ニン</t>
    </rPh>
    <phoneticPr fontId="4"/>
  </si>
  <si>
    <t>％</t>
  </si>
  <si>
    <t>順</t>
  </si>
  <si>
    <t>位</t>
  </si>
  <si>
    <t>県</t>
  </si>
  <si>
    <t xml:space="preserve"> 1</t>
    <phoneticPr fontId="4"/>
  </si>
  <si>
    <t>宮  崎</t>
  </si>
  <si>
    <t xml:space="preserve"> 2</t>
  </si>
  <si>
    <t>都  城</t>
  </si>
  <si>
    <t xml:space="preserve"> 3</t>
  </si>
  <si>
    <t>延  岡</t>
  </si>
  <si>
    <t xml:space="preserve"> 4</t>
  </si>
  <si>
    <t>日  南</t>
  </si>
  <si>
    <t xml:space="preserve"> 5</t>
  </si>
  <si>
    <t>小  林</t>
  </si>
  <si>
    <t xml:space="preserve"> 6</t>
  </si>
  <si>
    <t>日  向</t>
  </si>
  <si>
    <t xml:space="preserve"> 7</t>
  </si>
  <si>
    <t>串  間</t>
  </si>
  <si>
    <t xml:space="preserve"> 8</t>
  </si>
  <si>
    <t>西  都</t>
  </si>
  <si>
    <t xml:space="preserve"> 9</t>
  </si>
  <si>
    <t>えびの</t>
  </si>
  <si>
    <t xml:space="preserve"> 10</t>
  </si>
  <si>
    <t xml:space="preserve"> 11</t>
  </si>
  <si>
    <t>三  股</t>
  </si>
  <si>
    <t xml:space="preserve"> 12</t>
  </si>
  <si>
    <t>高  原</t>
  </si>
  <si>
    <t xml:space="preserve"> 13</t>
  </si>
  <si>
    <t xml:space="preserve"> 14</t>
  </si>
  <si>
    <t>国  富</t>
  </si>
  <si>
    <t xml:space="preserve"> 15</t>
  </si>
  <si>
    <t>綾</t>
  </si>
  <si>
    <t xml:space="preserve"> 16</t>
  </si>
  <si>
    <t>高  鍋</t>
  </si>
  <si>
    <t xml:space="preserve"> 17</t>
  </si>
  <si>
    <t>新  富</t>
  </si>
  <si>
    <t xml:space="preserve"> 18</t>
  </si>
  <si>
    <t>西米良</t>
  </si>
  <si>
    <t xml:space="preserve"> 19</t>
  </si>
  <si>
    <t>木  城</t>
  </si>
  <si>
    <t xml:space="preserve"> 20</t>
  </si>
  <si>
    <t>川  南</t>
  </si>
  <si>
    <t xml:space="preserve"> 21</t>
  </si>
  <si>
    <t>都  農</t>
  </si>
  <si>
    <t xml:space="preserve"> 22</t>
  </si>
  <si>
    <t>門  川</t>
  </si>
  <si>
    <t xml:space="preserve"> 23</t>
  </si>
  <si>
    <t>諸  塚</t>
  </si>
  <si>
    <t xml:space="preserve"> 24</t>
  </si>
  <si>
    <t>椎  葉</t>
  </si>
  <si>
    <t xml:space="preserve"> 25</t>
  </si>
  <si>
    <t>美　郷</t>
    <rPh sb="0" eb="1">
      <t>ビ</t>
    </rPh>
    <rPh sb="2" eb="3">
      <t>ゴウ</t>
    </rPh>
    <phoneticPr fontId="3"/>
  </si>
  <si>
    <t xml:space="preserve"> 26</t>
  </si>
  <si>
    <t>高千穂</t>
  </si>
  <si>
    <t>日之影</t>
  </si>
  <si>
    <t>五ケ瀬</t>
  </si>
  <si>
    <t xml:space="preserve"> </t>
    <phoneticPr fontId="4"/>
  </si>
  <si>
    <t>資</t>
  </si>
  <si>
    <t>県福祉保健課「宮崎県の福祉と保健」</t>
    <rPh sb="0" eb="1">
      <t>ケン</t>
    </rPh>
    <rPh sb="1" eb="3">
      <t>フクシ</t>
    </rPh>
    <rPh sb="3" eb="6">
      <t>ホケンカ</t>
    </rPh>
    <rPh sb="7" eb="10">
      <t>ミヤザキケン</t>
    </rPh>
    <rPh sb="11" eb="13">
      <t>フクシ</t>
    </rPh>
    <rPh sb="14" eb="16">
      <t>ホケン</t>
    </rPh>
    <phoneticPr fontId="6"/>
  </si>
  <si>
    <t>料</t>
  </si>
  <si>
    <t xml:space="preserve"> 本務者</t>
  </si>
  <si>
    <t>及</t>
  </si>
  <si>
    <t>★保育所 … へき地保育所を除く</t>
    <phoneticPr fontId="3"/>
  </si>
  <si>
    <t>★進学率…(高等学校等進学者÷卒業者)×100</t>
    <phoneticPr fontId="3"/>
  </si>
  <si>
    <t>本務者</t>
  </si>
  <si>
    <t>び</t>
  </si>
  <si>
    <t>説</t>
  </si>
  <si>
    <t>明</t>
  </si>
  <si>
    <t>★教員数 … 本務者のみ（兼務者を除く）</t>
    <phoneticPr fontId="3"/>
  </si>
  <si>
    <t>★教育・保育職員数 … 本務者のみ（兼務者を除く）</t>
    <rPh sb="1" eb="3">
      <t>キョウイク</t>
    </rPh>
    <rPh sb="4" eb="6">
      <t>ホイク</t>
    </rPh>
    <rPh sb="6" eb="8">
      <t>ショクイン</t>
    </rPh>
    <phoneticPr fontId="3"/>
  </si>
  <si>
    <t>合併後（元データ加工）</t>
    <rPh sb="0" eb="3">
      <t>ガッペイゴ</t>
    </rPh>
    <rPh sb="4" eb="5">
      <t>モト</t>
    </rPh>
    <rPh sb="8" eb="10">
      <t>カコウ</t>
    </rPh>
    <phoneticPr fontId="3"/>
  </si>
  <si>
    <t>ｿｰﾄ</t>
    <phoneticPr fontId="3"/>
  </si>
  <si>
    <t>1万人当たり</t>
    <rPh sb="1" eb="3">
      <t>マンニン</t>
    </rPh>
    <rPh sb="3" eb="4">
      <t>ア</t>
    </rPh>
    <phoneticPr fontId="3"/>
  </si>
  <si>
    <t>交通事故</t>
  </si>
  <si>
    <t>財政力指数他</t>
    <rPh sb="0" eb="3">
      <t>ザイセイリョク</t>
    </rPh>
    <rPh sb="3" eb="5">
      <t>シスウ</t>
    </rPh>
    <rPh sb="5" eb="6">
      <t>ホカ</t>
    </rPh>
    <phoneticPr fontId="3"/>
  </si>
  <si>
    <t>建制順</t>
    <phoneticPr fontId="4"/>
  </si>
  <si>
    <t>資料順</t>
    <rPh sb="0" eb="2">
      <t>シリョウ</t>
    </rPh>
    <rPh sb="2" eb="3">
      <t>ジュン</t>
    </rPh>
    <phoneticPr fontId="3"/>
  </si>
  <si>
    <t>県警順</t>
    <rPh sb="0" eb="2">
      <t>ケンケイ</t>
    </rPh>
    <rPh sb="2" eb="3">
      <t>ジュン</t>
    </rPh>
    <phoneticPr fontId="4"/>
  </si>
  <si>
    <r>
      <t>建制順２</t>
    </r>
    <r>
      <rPr>
        <sz val="6"/>
        <rFont val="ＭＳ 明朝"/>
        <family val="1"/>
        <charset val="128"/>
      </rPr>
      <t>年代</t>
    </r>
    <rPh sb="0" eb="1">
      <t>ケン</t>
    </rPh>
    <rPh sb="1" eb="2">
      <t>セイ</t>
    </rPh>
    <rPh sb="2" eb="3">
      <t>ジュン</t>
    </rPh>
    <rPh sb="4" eb="6">
      <t>ネンダイ</t>
    </rPh>
    <phoneticPr fontId="4"/>
  </si>
  <si>
    <t>死傷者数</t>
  </si>
  <si>
    <t>資料順</t>
    <rPh sb="0" eb="2">
      <t>シリョウ</t>
    </rPh>
    <rPh sb="2" eb="3">
      <t>ジュン</t>
    </rPh>
    <phoneticPr fontId="4"/>
  </si>
  <si>
    <r>
      <rPr>
        <sz val="11"/>
        <color rgb="FFFF0000"/>
        <rFont val="ＭＳ ゴシック"/>
        <family val="3"/>
        <charset val="128"/>
      </rPr>
      <t>令和2</t>
    </r>
    <r>
      <rPr>
        <sz val="11"/>
        <rFont val="ＭＳ ゴシック"/>
        <family val="3"/>
        <charset val="128"/>
      </rPr>
      <t xml:space="preserve">年度
財政力指数
</t>
    </r>
    <rPh sb="0" eb="2">
      <t>レイワ</t>
    </rPh>
    <rPh sb="3" eb="5">
      <t>ネンド</t>
    </rPh>
    <rPh sb="6" eb="9">
      <t>ザイセイリョク</t>
    </rPh>
    <rPh sb="9" eb="11">
      <t>シスウ</t>
    </rPh>
    <phoneticPr fontId="12"/>
  </si>
  <si>
    <t>実質公債費
比率
（％）</t>
    <rPh sb="0" eb="2">
      <t>ジッシツ</t>
    </rPh>
    <rPh sb="2" eb="5">
      <t>コウサイヒ</t>
    </rPh>
    <rPh sb="6" eb="8">
      <t>ヒリツ</t>
    </rPh>
    <phoneticPr fontId="13"/>
  </si>
  <si>
    <t>将来負担
比率
（％）</t>
    <rPh sb="0" eb="2">
      <t>ショウライ</t>
    </rPh>
    <rPh sb="2" eb="4">
      <t>フタン</t>
    </rPh>
    <rPh sb="5" eb="7">
      <t>ヒリツ</t>
    </rPh>
    <phoneticPr fontId="13"/>
  </si>
  <si>
    <t>経常収支
比率
（％）</t>
    <rPh sb="0" eb="2">
      <t>ケイジョウ</t>
    </rPh>
    <rPh sb="2" eb="4">
      <t>シュウシ</t>
    </rPh>
    <rPh sb="5" eb="7">
      <t>ヒリツ</t>
    </rPh>
    <phoneticPr fontId="13"/>
  </si>
  <si>
    <t>自主財源
比率
（％）</t>
    <rPh sb="0" eb="2">
      <t>ジシュ</t>
    </rPh>
    <rPh sb="2" eb="4">
      <t>ザイゲン</t>
    </rPh>
    <rPh sb="5" eb="7">
      <t>ヒリツ</t>
    </rPh>
    <phoneticPr fontId="13"/>
  </si>
  <si>
    <t>市町村税
徴収率
（％）</t>
    <rPh sb="0" eb="2">
      <t>シチョウ</t>
    </rPh>
    <rPh sb="2" eb="4">
      <t>ソンゼイ</t>
    </rPh>
    <rPh sb="5" eb="7">
      <t>チョウシュウ</t>
    </rPh>
    <rPh sb="7" eb="8">
      <t>リツ</t>
    </rPh>
    <phoneticPr fontId="13"/>
  </si>
  <si>
    <t>歳入総額
（千円）</t>
    <rPh sb="0" eb="2">
      <t>サイニュウ</t>
    </rPh>
    <rPh sb="2" eb="4">
      <t>ソウガク</t>
    </rPh>
    <rPh sb="7" eb="9">
      <t>センエン</t>
    </rPh>
    <phoneticPr fontId="13"/>
  </si>
  <si>
    <t>市町村税
収入済額
（千円）</t>
    <rPh sb="0" eb="2">
      <t>シチョウ</t>
    </rPh>
    <rPh sb="2" eb="4">
      <t>ソンゼイ</t>
    </rPh>
    <rPh sb="5" eb="7">
      <t>シュウニュウ</t>
    </rPh>
    <rPh sb="7" eb="8">
      <t>ズミ</t>
    </rPh>
    <rPh sb="8" eb="9">
      <t>ガク</t>
    </rPh>
    <rPh sb="11" eb="13">
      <t>センエン</t>
    </rPh>
    <phoneticPr fontId="13"/>
  </si>
  <si>
    <t>地方債
現在高
（千円）</t>
    <rPh sb="0" eb="3">
      <t>チホウサイ</t>
    </rPh>
    <rPh sb="4" eb="7">
      <t>ゲンザイダカ</t>
    </rPh>
    <rPh sb="9" eb="11">
      <t>センエン</t>
    </rPh>
    <phoneticPr fontId="13"/>
  </si>
  <si>
    <t>蔵書数</t>
    <rPh sb="0" eb="2">
      <t>ゾウショ</t>
    </rPh>
    <rPh sb="2" eb="3">
      <t>スウ</t>
    </rPh>
    <phoneticPr fontId="3"/>
  </si>
  <si>
    <t>登録者数</t>
    <rPh sb="0" eb="2">
      <t>トウロク</t>
    </rPh>
    <rPh sb="2" eb="3">
      <t>シャ</t>
    </rPh>
    <rPh sb="3" eb="4">
      <t>スウ</t>
    </rPh>
    <phoneticPr fontId="3"/>
  </si>
  <si>
    <t>個人貸出数</t>
    <rPh sb="0" eb="2">
      <t>コジン</t>
    </rPh>
    <rPh sb="2" eb="4">
      <t>カシダシ</t>
    </rPh>
    <rPh sb="4" eb="5">
      <t>スウ</t>
    </rPh>
    <phoneticPr fontId="3"/>
  </si>
  <si>
    <t xml:space="preserve">死者数  </t>
    <phoneticPr fontId="4"/>
  </si>
  <si>
    <t>負傷者数</t>
  </si>
  <si>
    <t>死傷者数</t>
    <rPh sb="0" eb="4">
      <t>シショウシャスウ</t>
    </rPh>
    <phoneticPr fontId="3"/>
  </si>
  <si>
    <t>子供</t>
    <rPh sb="0" eb="2">
      <t>コドモ</t>
    </rPh>
    <phoneticPr fontId="3"/>
  </si>
  <si>
    <t>(合計)</t>
    <rPh sb="1" eb="3">
      <t>ゴウケイ</t>
    </rPh>
    <phoneticPr fontId="3"/>
  </si>
  <si>
    <t>幼・園児</t>
    <phoneticPr fontId="4"/>
  </si>
  <si>
    <t>小学生</t>
  </si>
  <si>
    <t>中学生</t>
  </si>
  <si>
    <t>65歳以上</t>
    <rPh sb="2" eb="3">
      <t>サイ</t>
    </rPh>
    <rPh sb="3" eb="5">
      <t>イジョウ</t>
    </rPh>
    <phoneticPr fontId="3"/>
  </si>
  <si>
    <t>3.4.1</t>
    <phoneticPr fontId="3"/>
  </si>
  <si>
    <r>
      <rPr>
        <sz val="11"/>
        <color rgb="FFFF0000"/>
        <rFont val="ＭＳ 明朝"/>
        <family val="1"/>
        <charset val="128"/>
      </rPr>
      <t>R2</t>
    </r>
    <r>
      <rPr>
        <sz val="11"/>
        <rFont val="ＭＳ 明朝"/>
        <family val="1"/>
        <charset val="128"/>
      </rPr>
      <t>年12月31日現在</t>
    </r>
    <rPh sb="2" eb="3">
      <t>ネン</t>
    </rPh>
    <rPh sb="5" eb="6">
      <t>ガツ</t>
    </rPh>
    <rPh sb="8" eb="9">
      <t>ニチ</t>
    </rPh>
    <rPh sb="9" eb="11">
      <t>ゲンザイ</t>
    </rPh>
    <phoneticPr fontId="4"/>
  </si>
  <si>
    <r>
      <rPr>
        <sz val="11"/>
        <color rgb="FFFF0000"/>
        <rFont val="ＭＳ 明朝"/>
        <family val="1"/>
        <charset val="128"/>
      </rPr>
      <t>令和2</t>
    </r>
    <r>
      <rPr>
        <sz val="11"/>
        <rFont val="ＭＳ 明朝"/>
        <family val="1"/>
        <charset val="128"/>
      </rPr>
      <t>年間</t>
    </r>
    <rPh sb="0" eb="2">
      <t>レイワ</t>
    </rPh>
    <rPh sb="3" eb="5">
      <t>ネンカン</t>
    </rPh>
    <phoneticPr fontId="3"/>
  </si>
  <si>
    <r>
      <rPr>
        <sz val="9"/>
        <color rgb="FFFF0000"/>
        <rFont val="ＭＳ 明朝"/>
        <family val="1"/>
        <charset val="128"/>
      </rPr>
      <t>R2</t>
    </r>
    <r>
      <rPr>
        <sz val="9"/>
        <rFont val="ＭＳ 明朝"/>
        <family val="1"/>
        <charset val="128"/>
      </rPr>
      <t>年12月31日現在</t>
    </r>
    <rPh sb="2" eb="3">
      <t>ネン</t>
    </rPh>
    <rPh sb="5" eb="6">
      <t>ガツ</t>
    </rPh>
    <rPh sb="8" eb="9">
      <t>ニチ</t>
    </rPh>
    <rPh sb="9" eb="11">
      <t>ゲンザイ</t>
    </rPh>
    <phoneticPr fontId="3"/>
  </si>
  <si>
    <t>宮　崎</t>
  </si>
  <si>
    <t>宮　崎</t>
    <rPh sb="0" eb="3">
      <t>ミヤザキ</t>
    </rPh>
    <phoneticPr fontId="4"/>
  </si>
  <si>
    <t>都　城</t>
  </si>
  <si>
    <t>都　城</t>
    <rPh sb="0" eb="3">
      <t>ミヤコノジョウ</t>
    </rPh>
    <phoneticPr fontId="4"/>
  </si>
  <si>
    <t>－</t>
  </si>
  <si>
    <t>延　岡</t>
  </si>
  <si>
    <t>延　岡</t>
    <rPh sb="0" eb="3">
      <t>ノベオカ</t>
    </rPh>
    <phoneticPr fontId="4"/>
  </si>
  <si>
    <t>日　南</t>
  </si>
  <si>
    <t>日　南</t>
    <rPh sb="0" eb="3">
      <t>ニチナン</t>
    </rPh>
    <phoneticPr fontId="4"/>
  </si>
  <si>
    <t>小　林</t>
  </si>
  <si>
    <t>小　林</t>
    <rPh sb="0" eb="3">
      <t>コバヤシ</t>
    </rPh>
    <phoneticPr fontId="4"/>
  </si>
  <si>
    <t>日　向</t>
  </si>
  <si>
    <t>日　向</t>
    <rPh sb="0" eb="3">
      <t>ヒュウガ</t>
    </rPh>
    <phoneticPr fontId="4"/>
  </si>
  <si>
    <t>串　間</t>
  </si>
  <si>
    <t>串　間</t>
    <rPh sb="0" eb="3">
      <t>クシマ</t>
    </rPh>
    <phoneticPr fontId="4"/>
  </si>
  <si>
    <t>西　都</t>
  </si>
  <si>
    <t>西　都</t>
    <rPh sb="0" eb="3">
      <t>サイト</t>
    </rPh>
    <phoneticPr fontId="4"/>
  </si>
  <si>
    <t>えびの</t>
    <phoneticPr fontId="4"/>
  </si>
  <si>
    <t>三　股</t>
  </si>
  <si>
    <t>三　股</t>
    <rPh sb="0" eb="3">
      <t>ミマタ</t>
    </rPh>
    <phoneticPr fontId="4"/>
  </si>
  <si>
    <t>高　原</t>
  </si>
  <si>
    <t>高　原</t>
    <rPh sb="0" eb="3">
      <t>タカハル</t>
    </rPh>
    <phoneticPr fontId="4"/>
  </si>
  <si>
    <t>国　富</t>
  </si>
  <si>
    <t>国　富</t>
    <rPh sb="0" eb="3">
      <t>クニトミ</t>
    </rPh>
    <phoneticPr fontId="4"/>
  </si>
  <si>
    <t>綾</t>
    <rPh sb="0" eb="1">
      <t>アヤ</t>
    </rPh>
    <phoneticPr fontId="4"/>
  </si>
  <si>
    <t>高　鍋</t>
  </si>
  <si>
    <t>高　鍋</t>
    <rPh sb="0" eb="3">
      <t>タカナベ</t>
    </rPh>
    <phoneticPr fontId="4"/>
  </si>
  <si>
    <t>新　富</t>
  </si>
  <si>
    <t>新　富</t>
    <rPh sb="0" eb="3">
      <t>シントミ</t>
    </rPh>
    <phoneticPr fontId="4"/>
  </si>
  <si>
    <t>西米良</t>
    <rPh sb="0" eb="3">
      <t>ニシメラ</t>
    </rPh>
    <phoneticPr fontId="4"/>
  </si>
  <si>
    <t>木　城</t>
  </si>
  <si>
    <t>木　城</t>
    <rPh sb="0" eb="3">
      <t>キジョウ</t>
    </rPh>
    <phoneticPr fontId="4"/>
  </si>
  <si>
    <t>川　南</t>
  </si>
  <si>
    <t>川　南</t>
    <rPh sb="0" eb="3">
      <t>カワミナミ</t>
    </rPh>
    <phoneticPr fontId="4"/>
  </si>
  <si>
    <t>都　農</t>
  </si>
  <si>
    <t>都　農</t>
    <rPh sb="0" eb="3">
      <t>ツノ</t>
    </rPh>
    <phoneticPr fontId="4"/>
  </si>
  <si>
    <t>門　川</t>
  </si>
  <si>
    <t>諸　塚</t>
  </si>
  <si>
    <t>諸　塚</t>
    <rPh sb="0" eb="3">
      <t>モロツカ</t>
    </rPh>
    <phoneticPr fontId="4"/>
  </si>
  <si>
    <t>椎　葉</t>
  </si>
  <si>
    <t>椎　葉</t>
    <rPh sb="0" eb="1">
      <t>シイ</t>
    </rPh>
    <rPh sb="2" eb="3">
      <t>ハ</t>
    </rPh>
    <phoneticPr fontId="4"/>
  </si>
  <si>
    <t>美郷町</t>
    <rPh sb="0" eb="2">
      <t>ミサト</t>
    </rPh>
    <rPh sb="2" eb="3">
      <t>チョウ</t>
    </rPh>
    <phoneticPr fontId="3"/>
  </si>
  <si>
    <t>宮崎県</t>
    <rPh sb="0" eb="3">
      <t>ミヤザキケン</t>
    </rPh>
    <phoneticPr fontId="3"/>
  </si>
  <si>
    <t>高速隊</t>
  </si>
  <si>
    <t>市町村計</t>
    <rPh sb="0" eb="3">
      <t>シチョウソン</t>
    </rPh>
    <rPh sb="3" eb="4">
      <t>ケイ</t>
    </rPh>
    <phoneticPr fontId="3"/>
  </si>
  <si>
    <t>●保育・学校教育●</t>
    <phoneticPr fontId="2"/>
  </si>
  <si>
    <t>延  岡</t>
    <phoneticPr fontId="2"/>
  </si>
  <si>
    <t>文部科学省総合教育政策局　</t>
  </si>
  <si>
    <t>「学校基本調査報告書」</t>
  </si>
  <si>
    <t>国立  １園</t>
    <rPh sb="5" eb="6">
      <t>エン</t>
    </rPh>
    <phoneticPr fontId="3"/>
  </si>
  <si>
    <t>定時制 ２校</t>
    <phoneticPr fontId="2"/>
  </si>
  <si>
    <t>国立  ７人</t>
    <phoneticPr fontId="4"/>
  </si>
  <si>
    <t>国立   １校</t>
    <rPh sb="6" eb="7">
      <t>コウ</t>
    </rPh>
    <phoneticPr fontId="4"/>
  </si>
  <si>
    <t>国立  １校</t>
    <phoneticPr fontId="2"/>
  </si>
  <si>
    <t>　国立    28人</t>
    <phoneticPr fontId="2"/>
  </si>
  <si>
    <t>私立 　１校</t>
    <rPh sb="5" eb="6">
      <t>コウ</t>
    </rPh>
    <phoneticPr fontId="4"/>
  </si>
  <si>
    <t>私立    ７人</t>
    <rPh sb="0" eb="2">
      <t>シリツ</t>
    </rPh>
    <phoneticPr fontId="4"/>
  </si>
  <si>
    <t>私立  ９校</t>
    <phoneticPr fontId="2"/>
  </si>
  <si>
    <t>義務教育学校数</t>
    <rPh sb="0" eb="2">
      <t>ギム</t>
    </rPh>
    <rPh sb="2" eb="4">
      <t>キョウイク</t>
    </rPh>
    <rPh sb="4" eb="7">
      <t>ガッコウスウ</t>
    </rPh>
    <phoneticPr fontId="4"/>
  </si>
  <si>
    <t>（義務教育学校）</t>
    <rPh sb="1" eb="3">
      <t>ギム</t>
    </rPh>
    <rPh sb="3" eb="5">
      <t>キョウイク</t>
    </rPh>
    <rPh sb="5" eb="7">
      <t>ガッコウ</t>
    </rPh>
    <phoneticPr fontId="2"/>
  </si>
  <si>
    <t>義務教育学校</t>
    <rPh sb="0" eb="6">
      <t>ギムキョウイクガッコウ</t>
    </rPh>
    <phoneticPr fontId="4"/>
  </si>
  <si>
    <t>教員数</t>
    <phoneticPr fontId="4"/>
  </si>
  <si>
    <t>児童生徒数</t>
    <rPh sb="0" eb="5">
      <t>ジドウセイトスウ</t>
    </rPh>
    <phoneticPr fontId="4"/>
  </si>
  <si>
    <t>公立  ５校</t>
    <rPh sb="5" eb="6">
      <t>コウ</t>
    </rPh>
    <phoneticPr fontId="3"/>
  </si>
  <si>
    <t>公立 1,875人</t>
    <phoneticPr fontId="3"/>
  </si>
  <si>
    <t>（高等学校）</t>
    <phoneticPr fontId="2"/>
  </si>
  <si>
    <t>本務者</t>
    <rPh sb="0" eb="2">
      <t>ホンム</t>
    </rPh>
    <rPh sb="2" eb="3">
      <t>シャ</t>
    </rPh>
    <phoneticPr fontId="2"/>
  </si>
  <si>
    <t>★五ヶ瀬町に中等教育学校1校あり</t>
  </si>
  <si>
    <t>★進学率…(高等学校等進学者÷卒業者)×100</t>
  </si>
  <si>
    <t xml:space="preserve"> 　男    47人</t>
    <rPh sb="2" eb="3">
      <t>オトコ</t>
    </rPh>
    <rPh sb="9" eb="10">
      <t>ニン</t>
    </rPh>
    <phoneticPr fontId="4"/>
  </si>
  <si>
    <t>　 女　  74人</t>
    <rPh sb="2" eb="3">
      <t>オンナ</t>
    </rPh>
    <rPh sb="8" eb="9">
      <t>ニン</t>
    </rPh>
    <phoneticPr fontId="4"/>
  </si>
  <si>
    <t>全日制 46校</t>
    <phoneticPr fontId="3"/>
  </si>
  <si>
    <t>併置   ３校</t>
    <phoneticPr fontId="2"/>
  </si>
  <si>
    <t>私立   710人</t>
    <rPh sb="0" eb="2">
      <t>シリツ</t>
    </rPh>
    <phoneticPr fontId="4"/>
  </si>
  <si>
    <t xml:space="preserve"> 男  1,710人</t>
    <rPh sb="1" eb="2">
      <t>オトコ</t>
    </rPh>
    <rPh sb="9" eb="10">
      <t>ニン</t>
    </rPh>
    <phoneticPr fontId="4"/>
  </si>
  <si>
    <t xml:space="preserve"> 女　  875人</t>
    <rPh sb="1" eb="2">
      <t>オンナ</t>
    </rPh>
    <rPh sb="8" eb="9">
      <t>ニン</t>
    </rPh>
    <phoneticPr fontId="4"/>
  </si>
  <si>
    <t>★専攻科(397人)を含む</t>
    <rPh sb="8" eb="9">
      <t>ニン</t>
    </rPh>
    <rPh sb="11" eb="12">
      <t>フク</t>
    </rPh>
    <phoneticPr fontId="4"/>
  </si>
  <si>
    <t>公立　８園</t>
    <rPh sb="4" eb="5">
      <t>エン</t>
    </rPh>
    <phoneticPr fontId="4"/>
  </si>
  <si>
    <t>私立　76園</t>
    <rPh sb="5" eb="6">
      <t>エン</t>
    </rPh>
    <phoneticPr fontId="4"/>
  </si>
  <si>
    <t>公立  18人</t>
    <phoneticPr fontId="4"/>
  </si>
  <si>
    <t>私立 652人</t>
    <rPh sb="6" eb="7">
      <t>ニン</t>
    </rPh>
    <phoneticPr fontId="4"/>
  </si>
  <si>
    <t>国立   74人</t>
    <phoneticPr fontId="4"/>
  </si>
  <si>
    <t>公立  111人</t>
    <phoneticPr fontId="4"/>
  </si>
  <si>
    <t>私立 3,743人</t>
    <phoneticPr fontId="4"/>
  </si>
  <si>
    <t xml:space="preserve">私立　159園   </t>
    <rPh sb="0" eb="2">
      <t>シリツ</t>
    </rPh>
    <rPh sb="6" eb="7">
      <t>エン</t>
    </rPh>
    <phoneticPr fontId="3"/>
  </si>
  <si>
    <t>公立  228校</t>
    <rPh sb="7" eb="8">
      <t>コウ</t>
    </rPh>
    <phoneticPr fontId="4"/>
  </si>
  <si>
    <t>国立    28人</t>
    <phoneticPr fontId="3"/>
  </si>
  <si>
    <t>公立 4,300人</t>
    <phoneticPr fontId="3"/>
  </si>
  <si>
    <t xml:space="preserve"> 男  1,484人</t>
    <rPh sb="1" eb="2">
      <t>オトコ</t>
    </rPh>
    <rPh sb="9" eb="10">
      <t>ニン</t>
    </rPh>
    <phoneticPr fontId="4"/>
  </si>
  <si>
    <t xml:space="preserve"> 女　2,851人</t>
    <rPh sb="1" eb="2">
      <t>オンナ</t>
    </rPh>
    <rPh sb="8" eb="9">
      <t>ニン</t>
    </rPh>
    <phoneticPr fontId="4"/>
  </si>
  <si>
    <t>国立    584人</t>
    <phoneticPr fontId="3"/>
  </si>
  <si>
    <t>公立 54,037人</t>
    <phoneticPr fontId="3"/>
  </si>
  <si>
    <t>私立     70人</t>
    <rPh sb="0" eb="1">
      <t>シ</t>
    </rPh>
    <phoneticPr fontId="4"/>
  </si>
  <si>
    <t>公立 121校</t>
    <phoneticPr fontId="3"/>
  </si>
  <si>
    <t>　公立 2,483人</t>
    <phoneticPr fontId="3"/>
  </si>
  <si>
    <t>　私立   157人</t>
    <rPh sb="1" eb="3">
      <t>シリツ</t>
    </rPh>
    <phoneticPr fontId="4"/>
  </si>
  <si>
    <t xml:space="preserve"> 　男  1,453人</t>
    <rPh sb="2" eb="3">
      <t>オトコ</t>
    </rPh>
    <rPh sb="10" eb="11">
      <t>ニン</t>
    </rPh>
    <phoneticPr fontId="4"/>
  </si>
  <si>
    <t>　 女　1,215人</t>
    <rPh sb="2" eb="3">
      <t>オンナ</t>
    </rPh>
    <rPh sb="9" eb="10">
      <t>ニン</t>
    </rPh>
    <phoneticPr fontId="4"/>
  </si>
  <si>
    <t>国立　 　439人</t>
    <rPh sb="0" eb="2">
      <t>コクリツ</t>
    </rPh>
    <rPh sb="8" eb="9">
      <t>ニン</t>
    </rPh>
    <phoneticPr fontId="4"/>
  </si>
  <si>
    <t>公立　27,522人</t>
    <rPh sb="0" eb="2">
      <t>コウリツ</t>
    </rPh>
    <rPh sb="9" eb="10">
      <t>ニン</t>
    </rPh>
    <phoneticPr fontId="4"/>
  </si>
  <si>
    <t>私立   1,945人</t>
    <rPh sb="0" eb="2">
      <t>シリツ</t>
    </rPh>
    <rPh sb="10" eb="11">
      <t>ニン</t>
    </rPh>
    <phoneticPr fontId="4"/>
  </si>
  <si>
    <t>令和７年４月１日現在</t>
    <rPh sb="0" eb="2">
      <t>レイワ</t>
    </rPh>
    <phoneticPr fontId="4"/>
  </si>
  <si>
    <t>令和７年５月１日現在</t>
    <rPh sb="0" eb="2">
      <t>レイワ</t>
    </rPh>
    <phoneticPr fontId="4"/>
  </si>
  <si>
    <t>令和７年５月１日現在</t>
    <phoneticPr fontId="4"/>
  </si>
  <si>
    <t>令和７年５月１日現在</t>
    <phoneticPr fontId="2"/>
  </si>
  <si>
    <t>令和７年３月</t>
    <rPh sb="0" eb="2">
      <t>レイワ</t>
    </rPh>
    <rPh sb="3" eb="4">
      <t>ネン</t>
    </rPh>
    <rPh sb="5" eb="6">
      <t>ガツ</t>
    </rPh>
    <phoneticPr fontId="4"/>
  </si>
  <si>
    <t>令和７年５月１日現在</t>
    <phoneticPr fontId="6"/>
  </si>
  <si>
    <t>文部科学省総合教育政策局「学校基本調査報告書」　</t>
    <rPh sb="13" eb="15">
      <t>ガッコウ</t>
    </rPh>
    <rPh sb="15" eb="17">
      <t>キホン</t>
    </rPh>
    <rPh sb="17" eb="19">
      <t>チョウサ</t>
    </rPh>
    <rPh sb="19" eb="22">
      <t>ホウコクショ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</si>
</sst>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&quot;P &quot;#,###"/>
    <numFmt numFmtId="177" formatCode="m/d;@"/>
    <numFmt numFmtId="178" formatCode="General_);[Red]\-General_)"/>
    <numFmt numFmtId="179" formatCode="#,##0.0"/>
    <numFmt numFmtId="180" formatCode="#,##0;\-#,##0;&quot;－&quot;;\ "/>
    <numFmt numFmtId="181" formatCode="#,##0.0;\-#,##0.0;&quot;－&quot;;\ "/>
    <numFmt numFmtId="182" formatCode="* #,##0;* \-#,##0;* &quot;－&quot;;@"/>
    <numFmt numFmtId="183" formatCode="0.000_ "/>
    <numFmt numFmtId="184" formatCode="0.0_);[Red]\(0.0\)"/>
    <numFmt numFmtId="185" formatCode="#,##0.0_ ;[Red]\-#,##0.0\ "/>
    <numFmt numFmtId="186" formatCode="0.000_ ;[Red]\-0.000\ "/>
    <numFmt numFmtId="187" formatCode="0.0_ ;[Red]\-0.0\ "/>
    <numFmt numFmtId="188" formatCode="0.0_ "/>
    <numFmt numFmtId="189" formatCode="0;\-0;&quot;－&quot;"/>
  </numFmts>
  <fonts count="25">
    <font>
      <sz val="11"/>
      <color theme="1"/>
      <name val="Yu Gothic"/>
      <family val="2"/>
      <scheme val="minor"/>
    </font>
    <font>
      <sz val="14"/>
      <name val="ＭＳ 明朝"/>
      <family val="1"/>
      <charset val="128"/>
    </font>
    <font>
      <sz val="6"/>
      <name val="Yu Gothic"/>
      <family val="3"/>
      <charset val="128"/>
      <scheme val="minor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rgb="FF0033CC"/>
      <name val="ＭＳ ゴシック"/>
      <family val="3"/>
      <charset val="128"/>
    </font>
    <font>
      <sz val="11"/>
      <color rgb="FF0000FF"/>
      <name val="ＭＳ 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i/>
      <sz val="2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0" fillId="0" borderId="0" applyFont="0" applyFill="0" applyBorder="0" applyAlignment="0" applyProtection="0"/>
  </cellStyleXfs>
  <cellXfs count="372">
    <xf numFmtId="0" fontId="0" fillId="0" borderId="0" xfId="0"/>
    <xf numFmtId="38" fontId="7" fillId="0" borderId="19" xfId="1" applyNumberFormat="1" applyFont="1" applyBorder="1" applyAlignment="1">
      <alignment horizontal="center"/>
    </xf>
    <xf numFmtId="38" fontId="7" fillId="0" borderId="31" xfId="1" applyNumberFormat="1" applyFont="1" applyBorder="1"/>
    <xf numFmtId="38" fontId="8" fillId="0" borderId="0" xfId="1" applyNumberFormat="1" applyFont="1" applyAlignment="1">
      <alignment horizontal="center" vertical="center"/>
    </xf>
    <xf numFmtId="38" fontId="7" fillId="0" borderId="0" xfId="1" applyNumberFormat="1" applyFont="1"/>
    <xf numFmtId="38" fontId="7" fillId="0" borderId="0" xfId="1" quotePrefix="1" applyNumberFormat="1" applyFont="1"/>
    <xf numFmtId="38" fontId="7" fillId="0" borderId="35" xfId="1" applyNumberFormat="1" applyFont="1" applyBorder="1" applyAlignment="1">
      <alignment horizontal="centerContinuous" vertical="top"/>
    </xf>
    <xf numFmtId="38" fontId="7" fillId="0" borderId="36" xfId="1" applyNumberFormat="1" applyFont="1" applyBorder="1" applyAlignment="1">
      <alignment horizontal="centerContinuous" vertical="top"/>
    </xf>
    <xf numFmtId="38" fontId="7" fillId="0" borderId="37" xfId="1" applyNumberFormat="1" applyFont="1" applyBorder="1"/>
    <xf numFmtId="38" fontId="7" fillId="0" borderId="38" xfId="1" applyNumberFormat="1" applyFont="1" applyBorder="1" applyAlignment="1">
      <alignment horizontal="center"/>
    </xf>
    <xf numFmtId="38" fontId="7" fillId="0" borderId="39" xfId="1" applyNumberFormat="1" applyFont="1" applyBorder="1" applyAlignment="1">
      <alignment horizontal="center"/>
    </xf>
    <xf numFmtId="38" fontId="7" fillId="0" borderId="0" xfId="1" applyNumberFormat="1" applyFont="1" applyAlignment="1">
      <alignment horizontal="center"/>
    </xf>
    <xf numFmtId="38" fontId="7" fillId="0" borderId="40" xfId="1" applyNumberFormat="1" applyFont="1" applyBorder="1" applyAlignment="1">
      <alignment horizontal="centerContinuous" vertical="top"/>
    </xf>
    <xf numFmtId="38" fontId="7" fillId="0" borderId="41" xfId="1" applyNumberFormat="1" applyFont="1" applyBorder="1"/>
    <xf numFmtId="38" fontId="7" fillId="0" borderId="42" xfId="1" applyNumberFormat="1" applyFont="1" applyBorder="1"/>
    <xf numFmtId="38" fontId="7" fillId="0" borderId="45" xfId="1" applyNumberFormat="1" applyFont="1" applyBorder="1"/>
    <xf numFmtId="38" fontId="7" fillId="0" borderId="46" xfId="1" applyNumberFormat="1" applyFont="1" applyBorder="1"/>
    <xf numFmtId="38" fontId="7" fillId="0" borderId="48" xfId="1" applyNumberFormat="1" applyFont="1" applyBorder="1" applyAlignment="1">
      <alignment horizontal="center"/>
    </xf>
    <xf numFmtId="38" fontId="7" fillId="0" borderId="15" xfId="1" applyNumberFormat="1" applyFont="1" applyBorder="1" applyAlignment="1">
      <alignment horizontal="center"/>
    </xf>
    <xf numFmtId="38" fontId="7" fillId="0" borderId="2" xfId="1" applyNumberFormat="1" applyFont="1" applyBorder="1" applyAlignment="1">
      <alignment horizontal="center"/>
    </xf>
    <xf numFmtId="38" fontId="7" fillId="0" borderId="16" xfId="1" applyNumberFormat="1" applyFont="1" applyBorder="1" applyAlignment="1">
      <alignment horizontal="center"/>
    </xf>
    <xf numFmtId="38" fontId="7" fillId="0" borderId="23" xfId="1" applyNumberFormat="1" applyFont="1" applyBorder="1"/>
    <xf numFmtId="38" fontId="7" fillId="0" borderId="20" xfId="1" applyNumberFormat="1" applyFont="1" applyBorder="1"/>
    <xf numFmtId="38" fontId="7" fillId="0" borderId="21" xfId="1" applyNumberFormat="1" applyFont="1" applyBorder="1" applyAlignment="1">
      <alignment horizontal="center"/>
    </xf>
    <xf numFmtId="38" fontId="7" fillId="0" borderId="24" xfId="1" applyNumberFormat="1" applyFont="1" applyBorder="1" applyAlignment="1">
      <alignment horizontal="center"/>
    </xf>
    <xf numFmtId="38" fontId="7" fillId="0" borderId="22" xfId="1" applyNumberFormat="1" applyFont="1" applyBorder="1" applyAlignment="1">
      <alignment horizontal="center"/>
    </xf>
    <xf numFmtId="38" fontId="7" fillId="0" borderId="51" xfId="1" applyNumberFormat="1" applyFont="1" applyBorder="1" applyAlignment="1">
      <alignment horizontal="center"/>
    </xf>
    <xf numFmtId="38" fontId="7" fillId="0" borderId="0" xfId="1" applyNumberFormat="1" applyFont="1" applyAlignment="1">
      <alignment horizontal="right"/>
    </xf>
    <xf numFmtId="38" fontId="7" fillId="0" borderId="52" xfId="1" applyNumberFormat="1" applyFont="1" applyBorder="1"/>
    <xf numFmtId="38" fontId="7" fillId="0" borderId="1" xfId="1" applyNumberFormat="1" applyFont="1" applyBorder="1"/>
    <xf numFmtId="0" fontId="1" fillId="0" borderId="1" xfId="1" applyBorder="1" applyAlignment="1">
      <alignment horizontal="center"/>
    </xf>
    <xf numFmtId="38" fontId="15" fillId="0" borderId="56" xfId="1" applyNumberFormat="1" applyFont="1" applyBorder="1" applyAlignment="1">
      <alignment horizontal="left"/>
    </xf>
    <xf numFmtId="38" fontId="15" fillId="0" borderId="0" xfId="1" applyNumberFormat="1" applyFont="1" applyAlignment="1">
      <alignment horizontal="left"/>
    </xf>
    <xf numFmtId="38" fontId="17" fillId="0" borderId="0" xfId="1" applyNumberFormat="1" applyFont="1"/>
    <xf numFmtId="38" fontId="7" fillId="0" borderId="19" xfId="1" applyNumberFormat="1" applyFont="1" applyBorder="1"/>
    <xf numFmtId="38" fontId="7" fillId="0" borderId="48" xfId="1" applyNumberFormat="1" applyFont="1" applyBorder="1"/>
    <xf numFmtId="38" fontId="7" fillId="0" borderId="15" xfId="1" applyNumberFormat="1" applyFont="1" applyBorder="1"/>
    <xf numFmtId="38" fontId="7" fillId="0" borderId="10" xfId="1" applyNumberFormat="1" applyFont="1" applyBorder="1"/>
    <xf numFmtId="38" fontId="7" fillId="0" borderId="2" xfId="1" applyNumberFormat="1" applyFont="1" applyBorder="1"/>
    <xf numFmtId="38" fontId="7" fillId="0" borderId="50" xfId="1" applyNumberFormat="1" applyFont="1" applyBorder="1"/>
    <xf numFmtId="38" fontId="7" fillId="0" borderId="47" xfId="1" applyNumberFormat="1" applyFont="1" applyBorder="1"/>
    <xf numFmtId="38" fontId="7" fillId="0" borderId="34" xfId="1" applyNumberFormat="1" applyFont="1" applyBorder="1" applyAlignment="1">
      <alignment vertical="top"/>
    </xf>
    <xf numFmtId="38" fontId="18" fillId="0" borderId="19" xfId="1" applyNumberFormat="1" applyFont="1" applyBorder="1"/>
    <xf numFmtId="38" fontId="18" fillId="0" borderId="48" xfId="1" applyNumberFormat="1" applyFont="1" applyBorder="1"/>
    <xf numFmtId="38" fontId="18" fillId="0" borderId="0" xfId="1" applyNumberFormat="1" applyFont="1"/>
    <xf numFmtId="38" fontId="7" fillId="0" borderId="49" xfId="1" applyNumberFormat="1" applyFont="1" applyBorder="1" applyAlignment="1">
      <alignment horizontal="center" vertical="center"/>
    </xf>
    <xf numFmtId="38" fontId="7" fillId="0" borderId="21" xfId="1" applyNumberFormat="1" applyFont="1" applyBorder="1" applyAlignment="1">
      <alignment horizontal="center" vertical="center"/>
    </xf>
    <xf numFmtId="38" fontId="7" fillId="0" borderId="34" xfId="1" applyNumberFormat="1" applyFont="1" applyBorder="1" applyAlignment="1">
      <alignment horizontal="center" vertical="center"/>
    </xf>
    <xf numFmtId="38" fontId="18" fillId="0" borderId="15" xfId="1" applyNumberFormat="1" applyFont="1" applyBorder="1"/>
    <xf numFmtId="185" fontId="18" fillId="0" borderId="0" xfId="1" applyNumberFormat="1" applyFont="1"/>
    <xf numFmtId="38" fontId="18" fillId="0" borderId="2" xfId="1" applyNumberFormat="1" applyFont="1" applyBorder="1"/>
    <xf numFmtId="186" fontId="19" fillId="0" borderId="19" xfId="1" applyNumberFormat="1" applyFont="1" applyBorder="1"/>
    <xf numFmtId="187" fontId="19" fillId="0" borderId="19" xfId="1" applyNumberFormat="1" applyFont="1" applyBorder="1"/>
    <xf numFmtId="38" fontId="19" fillId="0" borderId="19" xfId="2" applyFont="1" applyBorder="1"/>
    <xf numFmtId="38" fontId="7" fillId="0" borderId="57" xfId="1" applyNumberFormat="1" applyFont="1" applyBorder="1"/>
    <xf numFmtId="38" fontId="7" fillId="0" borderId="58" xfId="1" applyNumberFormat="1" applyFont="1" applyBorder="1"/>
    <xf numFmtId="186" fontId="7" fillId="0" borderId="19" xfId="1" applyNumberFormat="1" applyFont="1" applyBorder="1"/>
    <xf numFmtId="38" fontId="14" fillId="0" borderId="19" xfId="1" applyNumberFormat="1" applyFont="1" applyBorder="1"/>
    <xf numFmtId="38" fontId="14" fillId="0" borderId="48" xfId="1" applyNumberFormat="1" applyFont="1" applyBorder="1"/>
    <xf numFmtId="38" fontId="14" fillId="0" borderId="0" xfId="1" applyNumberFormat="1" applyFont="1"/>
    <xf numFmtId="38" fontId="14" fillId="0" borderId="15" xfId="1" applyNumberFormat="1" applyFont="1" applyBorder="1" applyAlignment="1">
      <alignment horizontal="right"/>
    </xf>
    <xf numFmtId="38" fontId="14" fillId="0" borderId="15" xfId="1" applyNumberFormat="1" applyFont="1" applyBorder="1"/>
    <xf numFmtId="38" fontId="14" fillId="0" borderId="2" xfId="1" applyNumberFormat="1" applyFont="1" applyBorder="1"/>
    <xf numFmtId="38" fontId="14" fillId="0" borderId="19" xfId="1" applyNumberFormat="1" applyFont="1" applyBorder="1" applyAlignment="1">
      <alignment horizontal="right"/>
    </xf>
    <xf numFmtId="38" fontId="14" fillId="0" borderId="48" xfId="1" applyNumberFormat="1" applyFont="1" applyBorder="1" applyAlignment="1">
      <alignment horizontal="right"/>
    </xf>
    <xf numFmtId="38" fontId="14" fillId="0" borderId="0" xfId="1" applyNumberFormat="1" applyFont="1" applyAlignment="1">
      <alignment horizontal="right"/>
    </xf>
    <xf numFmtId="186" fontId="11" fillId="0" borderId="19" xfId="1" applyNumberFormat="1" applyFont="1" applyBorder="1" applyAlignment="1">
      <alignment horizontal="right"/>
    </xf>
    <xf numFmtId="187" fontId="11" fillId="0" borderId="19" xfId="1" applyNumberFormat="1" applyFont="1" applyBorder="1" applyAlignment="1">
      <alignment horizontal="right"/>
    </xf>
    <xf numFmtId="188" fontId="11" fillId="0" borderId="19" xfId="1" applyNumberFormat="1" applyFont="1" applyBorder="1" applyAlignment="1">
      <alignment horizontal="right"/>
    </xf>
    <xf numFmtId="184" fontId="11" fillId="0" borderId="19" xfId="1" applyNumberFormat="1" applyFont="1" applyBorder="1" applyAlignment="1">
      <alignment horizontal="right"/>
    </xf>
    <xf numFmtId="38" fontId="11" fillId="0" borderId="19" xfId="2" applyFont="1" applyBorder="1" applyAlignment="1">
      <alignment horizontal="right"/>
    </xf>
    <xf numFmtId="38" fontId="11" fillId="0" borderId="19" xfId="2" applyFont="1" applyBorder="1" applyAlignment="1">
      <alignment horizontal="right" vertical="center"/>
    </xf>
    <xf numFmtId="38" fontId="11" fillId="0" borderId="48" xfId="2" applyFont="1" applyBorder="1" applyAlignment="1">
      <alignment horizontal="right"/>
    </xf>
    <xf numFmtId="38" fontId="14" fillId="0" borderId="59" xfId="1" applyNumberFormat="1" applyFont="1" applyBorder="1"/>
    <xf numFmtId="38" fontId="14" fillId="0" borderId="59" xfId="1" applyNumberFormat="1" applyFont="1" applyBorder="1" applyAlignment="1">
      <alignment horizontal="right"/>
    </xf>
    <xf numFmtId="38" fontId="14" fillId="0" borderId="60" xfId="1" applyNumberFormat="1" applyFont="1" applyBorder="1"/>
    <xf numFmtId="38" fontId="14" fillId="0" borderId="61" xfId="1" applyNumberFormat="1" applyFont="1" applyBorder="1"/>
    <xf numFmtId="38" fontId="14" fillId="0" borderId="60" xfId="1" applyNumberFormat="1" applyFont="1" applyBorder="1" applyAlignment="1">
      <alignment horizontal="right"/>
    </xf>
    <xf numFmtId="38" fontId="14" fillId="0" borderId="61" xfId="1" applyNumberFormat="1" applyFont="1" applyBorder="1" applyAlignment="1">
      <alignment horizontal="right"/>
    </xf>
    <xf numFmtId="38" fontId="14" fillId="0" borderId="2" xfId="1" applyNumberFormat="1" applyFont="1" applyBorder="1" applyAlignment="1">
      <alignment horizontal="right"/>
    </xf>
    <xf numFmtId="38" fontId="7" fillId="0" borderId="19" xfId="1" applyNumberFormat="1" applyFont="1" applyBorder="1" applyAlignment="1">
      <alignment horizontal="right" vertical="center"/>
    </xf>
    <xf numFmtId="38" fontId="7" fillId="0" borderId="15" xfId="1" applyNumberFormat="1" applyFont="1" applyBorder="1" applyAlignment="1">
      <alignment horizontal="center" vertical="center"/>
    </xf>
    <xf numFmtId="38" fontId="7" fillId="0" borderId="49" xfId="1" applyNumberFormat="1" applyFont="1" applyBorder="1"/>
    <xf numFmtId="38" fontId="14" fillId="0" borderId="31" xfId="1" applyNumberFormat="1" applyFont="1" applyBorder="1"/>
    <xf numFmtId="38" fontId="14" fillId="0" borderId="51" xfId="1" applyNumberFormat="1" applyFont="1" applyBorder="1"/>
    <xf numFmtId="38" fontId="7" fillId="0" borderId="62" xfId="1" applyNumberFormat="1" applyFont="1" applyBorder="1"/>
    <xf numFmtId="38" fontId="7" fillId="0" borderId="30" xfId="1" applyNumberFormat="1" applyFont="1" applyBorder="1"/>
    <xf numFmtId="38" fontId="14" fillId="0" borderId="21" xfId="1" applyNumberFormat="1" applyFont="1" applyBorder="1" applyAlignment="1">
      <alignment horizontal="right"/>
    </xf>
    <xf numFmtId="38" fontId="18" fillId="0" borderId="24" xfId="1" applyNumberFormat="1" applyFont="1" applyBorder="1"/>
    <xf numFmtId="185" fontId="18" fillId="0" borderId="22" xfId="1" applyNumberFormat="1" applyFont="1" applyBorder="1"/>
    <xf numFmtId="38" fontId="14" fillId="0" borderId="21" xfId="1" applyNumberFormat="1" applyFont="1" applyBorder="1"/>
    <xf numFmtId="38" fontId="14" fillId="0" borderId="30" xfId="1" applyNumberFormat="1" applyFont="1" applyBorder="1"/>
    <xf numFmtId="38" fontId="14" fillId="0" borderId="31" xfId="1" applyNumberFormat="1" applyFont="1" applyBorder="1" applyAlignment="1">
      <alignment horizontal="right"/>
    </xf>
    <xf numFmtId="38" fontId="14" fillId="0" borderId="51" xfId="1" applyNumberFormat="1" applyFont="1" applyBorder="1" applyAlignment="1">
      <alignment horizontal="right"/>
    </xf>
    <xf numFmtId="38" fontId="7" fillId="0" borderId="63" xfId="1" applyNumberFormat="1" applyFont="1" applyBorder="1"/>
    <xf numFmtId="38" fontId="7" fillId="0" borderId="64" xfId="1" applyNumberFormat="1" applyFont="1" applyBorder="1"/>
    <xf numFmtId="38" fontId="7" fillId="0" borderId="65" xfId="1" applyNumberFormat="1" applyFont="1" applyBorder="1" applyAlignment="1">
      <alignment horizontal="center"/>
    </xf>
    <xf numFmtId="186" fontId="11" fillId="0" borderId="64" xfId="1" applyNumberFormat="1" applyFont="1" applyBorder="1" applyAlignment="1">
      <alignment horizontal="right"/>
    </xf>
    <xf numFmtId="187" fontId="11" fillId="0" borderId="64" xfId="1" applyNumberFormat="1" applyFont="1" applyBorder="1" applyAlignment="1">
      <alignment horizontal="right"/>
    </xf>
    <xf numFmtId="188" fontId="11" fillId="0" borderId="64" xfId="1" applyNumberFormat="1" applyFont="1" applyBorder="1" applyAlignment="1">
      <alignment horizontal="right"/>
    </xf>
    <xf numFmtId="184" fontId="11" fillId="0" borderId="64" xfId="1" applyNumberFormat="1" applyFont="1" applyBorder="1" applyAlignment="1">
      <alignment horizontal="right"/>
    </xf>
    <xf numFmtId="38" fontId="11" fillId="0" borderId="64" xfId="2" applyFont="1" applyBorder="1" applyAlignment="1">
      <alignment horizontal="right"/>
    </xf>
    <xf numFmtId="38" fontId="11" fillId="0" borderId="64" xfId="2" applyFont="1" applyBorder="1" applyAlignment="1">
      <alignment horizontal="right" vertical="center"/>
    </xf>
    <xf numFmtId="38" fontId="11" fillId="0" borderId="66" xfId="2" applyFont="1" applyBorder="1" applyAlignment="1">
      <alignment horizontal="right"/>
    </xf>
    <xf numFmtId="38" fontId="7" fillId="0" borderId="67" xfId="1" applyNumberFormat="1" applyFont="1" applyBorder="1"/>
    <xf numFmtId="38" fontId="14" fillId="0" borderId="64" xfId="1" applyNumberFormat="1" applyFont="1" applyBorder="1"/>
    <xf numFmtId="38" fontId="14" fillId="0" borderId="65" xfId="1" applyNumberFormat="1" applyFont="1" applyBorder="1"/>
    <xf numFmtId="38" fontId="14" fillId="0" borderId="66" xfId="1" applyNumberFormat="1" applyFont="1" applyBorder="1"/>
    <xf numFmtId="38" fontId="7" fillId="0" borderId="68" xfId="1" applyNumberFormat="1" applyFont="1" applyBorder="1"/>
    <xf numFmtId="38" fontId="7" fillId="0" borderId="69" xfId="1" applyNumberFormat="1" applyFont="1" applyBorder="1"/>
    <xf numFmtId="38" fontId="14" fillId="0" borderId="70" xfId="1" applyNumberFormat="1" applyFont="1" applyBorder="1" applyAlignment="1">
      <alignment horizontal="right"/>
    </xf>
    <xf numFmtId="38" fontId="14" fillId="0" borderId="69" xfId="1" applyNumberFormat="1" applyFont="1" applyBorder="1"/>
    <xf numFmtId="38" fontId="18" fillId="0" borderId="65" xfId="1" applyNumberFormat="1" applyFont="1" applyBorder="1"/>
    <xf numFmtId="38" fontId="14" fillId="0" borderId="70" xfId="1" applyNumberFormat="1" applyFont="1" applyBorder="1"/>
    <xf numFmtId="38" fontId="14" fillId="0" borderId="64" xfId="1" applyNumberFormat="1" applyFont="1" applyBorder="1" applyAlignment="1">
      <alignment horizontal="right"/>
    </xf>
    <xf numFmtId="38" fontId="14" fillId="0" borderId="66" xfId="1" applyNumberFormat="1" applyFont="1" applyBorder="1" applyAlignment="1">
      <alignment horizontal="right"/>
    </xf>
    <xf numFmtId="38" fontId="20" fillId="0" borderId="0" xfId="1" applyNumberFormat="1" applyFont="1"/>
    <xf numFmtId="0" fontId="22" fillId="0" borderId="0" xfId="1" applyFont="1" applyAlignment="1">
      <alignment vertical="center"/>
    </xf>
    <xf numFmtId="176" fontId="22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177" fontId="21" fillId="0" borderId="0" xfId="1" quotePrefix="1" applyNumberFormat="1" applyFont="1" applyAlignment="1">
      <alignment vertical="center"/>
    </xf>
    <xf numFmtId="176" fontId="21" fillId="0" borderId="0" xfId="1" applyNumberFormat="1" applyFont="1" applyAlignment="1">
      <alignment vertical="center"/>
    </xf>
    <xf numFmtId="178" fontId="8" fillId="0" borderId="0" xfId="1" applyNumberFormat="1" applyFont="1"/>
    <xf numFmtId="3" fontId="8" fillId="0" borderId="0" xfId="1" applyNumberFormat="1" applyFont="1"/>
    <xf numFmtId="179" fontId="8" fillId="0" borderId="0" xfId="1" applyNumberFormat="1" applyFont="1"/>
    <xf numFmtId="178" fontId="23" fillId="0" borderId="0" xfId="1" applyNumberFormat="1" applyFont="1"/>
    <xf numFmtId="3" fontId="5" fillId="0" borderId="0" xfId="1" applyNumberFormat="1" applyFont="1"/>
    <xf numFmtId="179" fontId="5" fillId="0" borderId="0" xfId="1" applyNumberFormat="1" applyFont="1"/>
    <xf numFmtId="0" fontId="1" fillId="0" borderId="0" xfId="1"/>
    <xf numFmtId="178" fontId="5" fillId="0" borderId="0" xfId="1" applyNumberFormat="1" applyFont="1"/>
    <xf numFmtId="178" fontId="5" fillId="0" borderId="1" xfId="1" applyNumberFormat="1" applyFont="1" applyBorder="1"/>
    <xf numFmtId="3" fontId="5" fillId="0" borderId="1" xfId="1" applyNumberFormat="1" applyFont="1" applyBorder="1"/>
    <xf numFmtId="179" fontId="5" fillId="0" borderId="1" xfId="1" applyNumberFormat="1" applyFont="1" applyBorder="1"/>
    <xf numFmtId="0" fontId="5" fillId="0" borderId="0" xfId="1" applyFont="1"/>
    <xf numFmtId="178" fontId="5" fillId="0" borderId="28" xfId="1" applyNumberFormat="1" applyFont="1" applyBorder="1"/>
    <xf numFmtId="3" fontId="5" fillId="0" borderId="5" xfId="1" applyNumberFormat="1" applyFont="1" applyBorder="1"/>
    <xf numFmtId="3" fontId="5" fillId="0" borderId="9" xfId="1" applyNumberFormat="1" applyFont="1" applyBorder="1"/>
    <xf numFmtId="178" fontId="5" fillId="0" borderId="2" xfId="1" applyNumberFormat="1" applyFont="1" applyBorder="1"/>
    <xf numFmtId="3" fontId="5" fillId="0" borderId="2" xfId="1" applyNumberFormat="1" applyFont="1" applyBorder="1"/>
    <xf numFmtId="3" fontId="5" fillId="0" borderId="3" xfId="1" applyNumberFormat="1" applyFont="1" applyBorder="1"/>
    <xf numFmtId="3" fontId="5" fillId="0" borderId="4" xfId="1" applyNumberFormat="1" applyFont="1" applyBorder="1"/>
    <xf numFmtId="178" fontId="5" fillId="0" borderId="5" xfId="1" applyNumberFormat="1" applyFont="1" applyBorder="1"/>
    <xf numFmtId="178" fontId="5" fillId="0" borderId="8" xfId="1" applyNumberFormat="1" applyFont="1" applyBorder="1"/>
    <xf numFmtId="179" fontId="5" fillId="0" borderId="4" xfId="1" applyNumberFormat="1" applyFont="1" applyBorder="1"/>
    <xf numFmtId="178" fontId="5" fillId="0" borderId="9" xfId="1" applyNumberFormat="1" applyFont="1" applyBorder="1"/>
    <xf numFmtId="179" fontId="5" fillId="0" borderId="5" xfId="1" applyNumberFormat="1" applyFont="1" applyBorder="1"/>
    <xf numFmtId="178" fontId="5" fillId="0" borderId="4" xfId="1" applyNumberFormat="1" applyFont="1" applyBorder="1"/>
    <xf numFmtId="179" fontId="5" fillId="0" borderId="2" xfId="1" applyNumberFormat="1" applyFont="1" applyBorder="1"/>
    <xf numFmtId="178" fontId="5" fillId="0" borderId="3" xfId="1" applyNumberFormat="1" applyFont="1" applyBorder="1"/>
    <xf numFmtId="178" fontId="5" fillId="0" borderId="0" xfId="1" applyNumberFormat="1" applyFont="1" applyAlignment="1">
      <alignment horizontal="center"/>
    </xf>
    <xf numFmtId="179" fontId="5" fillId="0" borderId="0" xfId="1" applyNumberFormat="1" applyFont="1" applyAlignment="1">
      <alignment horizontal="center"/>
    </xf>
    <xf numFmtId="178" fontId="5" fillId="0" borderId="71" xfId="1" applyNumberFormat="1" applyFont="1" applyBorder="1" applyAlignment="1">
      <alignment horizontal="center"/>
    </xf>
    <xf numFmtId="3" fontId="5" fillId="0" borderId="72" xfId="1" applyNumberFormat="1" applyFont="1" applyBorder="1" applyAlignment="1">
      <alignment horizontal="center"/>
    </xf>
    <xf numFmtId="178" fontId="5" fillId="0" borderId="2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center"/>
    </xf>
    <xf numFmtId="3" fontId="5" fillId="0" borderId="15" xfId="1" applyNumberFormat="1" applyFont="1" applyBorder="1" applyAlignment="1">
      <alignment horizontal="center"/>
    </xf>
    <xf numFmtId="178" fontId="5" fillId="0" borderId="16" xfId="1" applyNumberFormat="1" applyFont="1" applyBorder="1" applyAlignment="1">
      <alignment horizontal="center"/>
    </xf>
    <xf numFmtId="178" fontId="5" fillId="0" borderId="29" xfId="1" applyNumberFormat="1" applyFont="1" applyBorder="1" applyAlignment="1">
      <alignment horizontal="center"/>
    </xf>
    <xf numFmtId="178" fontId="5" fillId="0" borderId="71" xfId="1" applyNumberFormat="1" applyFont="1" applyBorder="1"/>
    <xf numFmtId="3" fontId="5" fillId="0" borderId="15" xfId="1" applyNumberFormat="1" applyFont="1" applyBorder="1"/>
    <xf numFmtId="3" fontId="5" fillId="0" borderId="16" xfId="1" applyNumberFormat="1" applyFont="1" applyBorder="1"/>
    <xf numFmtId="178" fontId="5" fillId="0" borderId="23" xfId="1" applyNumberFormat="1" applyFont="1" applyBorder="1"/>
    <xf numFmtId="3" fontId="5" fillId="0" borderId="20" xfId="1" applyNumberFormat="1" applyFont="1" applyBorder="1"/>
    <xf numFmtId="178" fontId="5" fillId="0" borderId="20" xfId="1" applyNumberFormat="1" applyFont="1" applyBorder="1"/>
    <xf numFmtId="3" fontId="5" fillId="0" borderId="21" xfId="1" applyNumberFormat="1" applyFont="1" applyBorder="1"/>
    <xf numFmtId="3" fontId="5" fillId="0" borderId="22" xfId="1" applyNumberFormat="1" applyFont="1" applyBorder="1"/>
    <xf numFmtId="3" fontId="5" fillId="0" borderId="0" xfId="1" applyNumberFormat="1" applyFont="1" applyAlignment="1">
      <alignment horizontal="right"/>
    </xf>
    <xf numFmtId="179" fontId="5" fillId="0" borderId="0" xfId="1" applyNumberFormat="1" applyFont="1" applyAlignment="1">
      <alignment horizontal="right"/>
    </xf>
    <xf numFmtId="3" fontId="5" fillId="0" borderId="1" xfId="1" applyNumberFormat="1" applyFont="1" applyBorder="1" applyAlignment="1">
      <alignment horizontal="right"/>
    </xf>
    <xf numFmtId="3" fontId="5" fillId="0" borderId="13" xfId="1" applyNumberFormat="1" applyFont="1" applyBorder="1" applyAlignment="1">
      <alignment horizontal="right"/>
    </xf>
    <xf numFmtId="178" fontId="5" fillId="0" borderId="6" xfId="1" applyNumberFormat="1" applyFont="1" applyBorder="1"/>
    <xf numFmtId="178" fontId="5" fillId="0" borderId="7" xfId="1" applyNumberFormat="1" applyFont="1" applyBorder="1" applyAlignment="1">
      <alignment horizontal="right"/>
    </xf>
    <xf numFmtId="178" fontId="5" fillId="0" borderId="26" xfId="1" applyNumberFormat="1" applyFont="1" applyBorder="1" applyAlignment="1">
      <alignment horizontal="right"/>
    </xf>
    <xf numFmtId="179" fontId="5" fillId="0" borderId="26" xfId="1" applyNumberFormat="1" applyFont="1" applyBorder="1" applyAlignment="1">
      <alignment horizontal="right"/>
    </xf>
    <xf numFmtId="179" fontId="5" fillId="0" borderId="1" xfId="1" applyNumberFormat="1" applyFont="1" applyBorder="1" applyAlignment="1">
      <alignment horizontal="right"/>
    </xf>
    <xf numFmtId="178" fontId="5" fillId="0" borderId="73" xfId="1" applyNumberFormat="1" applyFont="1" applyBorder="1"/>
    <xf numFmtId="3" fontId="5" fillId="0" borderId="72" xfId="1" applyNumberFormat="1" applyFont="1" applyBorder="1"/>
    <xf numFmtId="178" fontId="5" fillId="0" borderId="15" xfId="1" applyNumberFormat="1" applyFont="1" applyBorder="1"/>
    <xf numFmtId="178" fontId="5" fillId="0" borderId="16" xfId="1" applyNumberFormat="1" applyFont="1" applyBorder="1"/>
    <xf numFmtId="179" fontId="5" fillId="0" borderId="16" xfId="1" applyNumberFormat="1" applyFont="1" applyBorder="1"/>
    <xf numFmtId="178" fontId="5" fillId="0" borderId="28" xfId="1" applyNumberFormat="1" applyFont="1" applyBorder="1" applyAlignment="1">
      <alignment horizontal="center"/>
    </xf>
    <xf numFmtId="179" fontId="5" fillId="0" borderId="3" xfId="1" applyNumberFormat="1" applyFont="1" applyBorder="1"/>
    <xf numFmtId="179" fontId="5" fillId="0" borderId="8" xfId="1" applyNumberFormat="1" applyFont="1" applyBorder="1"/>
    <xf numFmtId="180" fontId="5" fillId="0" borderId="0" xfId="1" applyNumberFormat="1" applyFont="1" applyAlignment="1">
      <alignment horizontal="right"/>
    </xf>
    <xf numFmtId="180" fontId="5" fillId="0" borderId="16" xfId="1" applyNumberFormat="1" applyFont="1" applyBorder="1" applyAlignment="1">
      <alignment horizontal="right"/>
    </xf>
    <xf numFmtId="178" fontId="5" fillId="0" borderId="15" xfId="1" applyNumberFormat="1" applyFont="1" applyBorder="1" applyAlignment="1">
      <alignment horizontal="center"/>
    </xf>
    <xf numFmtId="181" fontId="5" fillId="0" borderId="16" xfId="1" applyNumberFormat="1" applyFont="1" applyBorder="1" applyAlignment="1">
      <alignment horizontal="right"/>
    </xf>
    <xf numFmtId="179" fontId="5" fillId="0" borderId="15" xfId="1" applyNumberFormat="1" applyFont="1" applyBorder="1" applyAlignment="1">
      <alignment horizontal="center"/>
    </xf>
    <xf numFmtId="181" fontId="5" fillId="0" borderId="0" xfId="1" applyNumberFormat="1" applyFont="1" applyAlignment="1">
      <alignment horizontal="right"/>
    </xf>
    <xf numFmtId="178" fontId="5" fillId="0" borderId="29" xfId="1" applyNumberFormat="1" applyFont="1" applyBorder="1"/>
    <xf numFmtId="182" fontId="5" fillId="0" borderId="0" xfId="1" applyNumberFormat="1" applyFont="1"/>
    <xf numFmtId="49" fontId="5" fillId="0" borderId="0" xfId="1" applyNumberFormat="1" applyFont="1" applyAlignment="1">
      <alignment horizontal="center"/>
    </xf>
    <xf numFmtId="178" fontId="5" fillId="0" borderId="72" xfId="1" applyNumberFormat="1" applyFont="1" applyBorder="1" applyAlignment="1">
      <alignment horizontal="center"/>
    </xf>
    <xf numFmtId="49" fontId="5" fillId="0" borderId="71" xfId="1" applyNumberFormat="1" applyFont="1" applyBorder="1" applyAlignment="1">
      <alignment horizontal="center"/>
    </xf>
    <xf numFmtId="49" fontId="5" fillId="0" borderId="16" xfId="1" applyNumberFormat="1" applyFont="1" applyBorder="1" applyAlignment="1">
      <alignment horizontal="center"/>
    </xf>
    <xf numFmtId="189" fontId="5" fillId="0" borderId="0" xfId="1" applyNumberFormat="1" applyFont="1" applyAlignment="1">
      <alignment horizontal="right" vertical="center"/>
    </xf>
    <xf numFmtId="49" fontId="5" fillId="0" borderId="29" xfId="1" applyNumberFormat="1" applyFont="1" applyBorder="1" applyAlignment="1">
      <alignment horizontal="center"/>
    </xf>
    <xf numFmtId="3" fontId="5" fillId="0" borderId="29" xfId="1" applyNumberFormat="1" applyFont="1" applyBorder="1" applyAlignment="1">
      <alignment horizontal="center"/>
    </xf>
    <xf numFmtId="179" fontId="5" fillId="0" borderId="29" xfId="1" applyNumberFormat="1" applyFont="1" applyBorder="1" applyAlignment="1">
      <alignment horizontal="center"/>
    </xf>
    <xf numFmtId="0" fontId="24" fillId="0" borderId="0" xfId="1" applyFont="1"/>
    <xf numFmtId="178" fontId="5" fillId="0" borderId="21" xfId="1" applyNumberFormat="1" applyFont="1" applyBorder="1"/>
    <xf numFmtId="3" fontId="5" fillId="0" borderId="24" xfId="1" applyNumberFormat="1" applyFont="1" applyBorder="1"/>
    <xf numFmtId="178" fontId="5" fillId="0" borderId="30" xfId="1" applyNumberFormat="1" applyFont="1" applyBorder="1"/>
    <xf numFmtId="178" fontId="5" fillId="0" borderId="22" xfId="1" applyNumberFormat="1" applyFont="1" applyBorder="1"/>
    <xf numFmtId="179" fontId="5" fillId="0" borderId="22" xfId="1" applyNumberFormat="1" applyFont="1" applyBorder="1"/>
    <xf numFmtId="179" fontId="5" fillId="0" borderId="21" xfId="1" applyNumberFormat="1" applyFont="1" applyBorder="1"/>
    <xf numFmtId="179" fontId="5" fillId="0" borderId="24" xfId="1" applyNumberFormat="1" applyFont="1" applyBorder="1"/>
    <xf numFmtId="0" fontId="1" fillId="0" borderId="0" xfId="1" applyAlignment="1">
      <alignment horizontal="center" vertical="center" shrinkToFit="1"/>
    </xf>
    <xf numFmtId="4" fontId="1" fillId="0" borderId="0" xfId="1" applyNumberFormat="1" applyAlignment="1">
      <alignment horizontal="center" vertical="center" shrinkToFit="1"/>
    </xf>
    <xf numFmtId="4" fontId="1" fillId="0" borderId="5" xfId="1" applyNumberFormat="1" applyBorder="1" applyAlignment="1">
      <alignment horizontal="center" vertical="center" shrinkToFit="1"/>
    </xf>
    <xf numFmtId="4" fontId="1" fillId="0" borderId="3" xfId="1" applyNumberFormat="1" applyBorder="1" applyAlignment="1">
      <alignment horizontal="center" vertical="center" shrinkToFit="1"/>
    </xf>
    <xf numFmtId="4" fontId="1" fillId="0" borderId="4" xfId="1" applyNumberFormat="1" applyBorder="1" applyAlignment="1">
      <alignment horizontal="center" vertical="center" shrinkToFit="1"/>
    </xf>
    <xf numFmtId="4" fontId="1" fillId="0" borderId="71" xfId="1" applyNumberFormat="1" applyBorder="1" applyAlignment="1">
      <alignment horizontal="center" vertical="center" shrinkToFit="1"/>
    </xf>
    <xf numFmtId="4" fontId="1" fillId="0" borderId="9" xfId="1" applyNumberFormat="1" applyBorder="1" applyAlignment="1">
      <alignment horizontal="center" vertical="center" shrinkToFit="1"/>
    </xf>
    <xf numFmtId="178" fontId="1" fillId="0" borderId="0" xfId="1" applyNumberFormat="1" applyAlignment="1">
      <alignment horizontal="center" vertical="top"/>
    </xf>
    <xf numFmtId="178" fontId="1" fillId="0" borderId="0" xfId="1" applyNumberFormat="1" applyAlignment="1">
      <alignment vertical="top"/>
    </xf>
    <xf numFmtId="3" fontId="1" fillId="0" borderId="0" xfId="1" applyNumberFormat="1" applyAlignment="1">
      <alignment vertical="top"/>
    </xf>
    <xf numFmtId="179" fontId="1" fillId="0" borderId="0" xfId="1" applyNumberFormat="1" applyAlignment="1">
      <alignment vertical="top"/>
    </xf>
    <xf numFmtId="178" fontId="1" fillId="0" borderId="71" xfId="1" applyNumberFormat="1" applyBorder="1" applyAlignment="1">
      <alignment vertical="top"/>
    </xf>
    <xf numFmtId="178" fontId="1" fillId="0" borderId="15" xfId="1" applyNumberFormat="1" applyBorder="1" applyAlignment="1">
      <alignment vertical="top"/>
    </xf>
    <xf numFmtId="3" fontId="5" fillId="0" borderId="0" xfId="1" applyNumberFormat="1" applyFont="1" applyAlignment="1">
      <alignment vertical="top"/>
    </xf>
    <xf numFmtId="178" fontId="1" fillId="0" borderId="2" xfId="1" applyNumberFormat="1" applyBorder="1" applyAlignment="1">
      <alignment horizontal="center" vertical="top"/>
    </xf>
    <xf numFmtId="178" fontId="1" fillId="0" borderId="8" xfId="1" applyNumberFormat="1" applyBorder="1" applyAlignment="1">
      <alignment vertical="top"/>
    </xf>
    <xf numFmtId="179" fontId="1" fillId="0" borderId="8" xfId="1" applyNumberFormat="1" applyBorder="1" applyAlignment="1">
      <alignment vertical="top"/>
    </xf>
    <xf numFmtId="178" fontId="1" fillId="0" borderId="71" xfId="1" applyNumberFormat="1" applyBorder="1" applyAlignment="1">
      <alignment horizontal="center" vertical="top"/>
    </xf>
    <xf numFmtId="178" fontId="1" fillId="0" borderId="16" xfId="1" applyNumberFormat="1" applyBorder="1" applyAlignment="1">
      <alignment horizontal="center" vertical="top"/>
    </xf>
    <xf numFmtId="3" fontId="5" fillId="0" borderId="8" xfId="1" applyNumberFormat="1" applyFont="1" applyBorder="1" applyAlignment="1">
      <alignment vertical="top"/>
    </xf>
    <xf numFmtId="0" fontId="1" fillId="0" borderId="0" xfId="1" applyAlignment="1">
      <alignment vertical="top"/>
    </xf>
    <xf numFmtId="178" fontId="1" fillId="0" borderId="0" xfId="1" applyNumberFormat="1" applyAlignment="1">
      <alignment vertical="top" wrapText="1"/>
    </xf>
    <xf numFmtId="179" fontId="1" fillId="0" borderId="0" xfId="1" applyNumberFormat="1" applyAlignment="1">
      <alignment horizontal="left" vertical="top" wrapText="1"/>
    </xf>
    <xf numFmtId="179" fontId="5" fillId="0" borderId="0" xfId="1" applyNumberFormat="1" applyFont="1" applyAlignment="1">
      <alignment vertical="top"/>
    </xf>
    <xf numFmtId="178" fontId="1" fillId="0" borderId="3" xfId="1" applyNumberFormat="1" applyBorder="1" applyAlignment="1">
      <alignment vertical="top"/>
    </xf>
    <xf numFmtId="179" fontId="5" fillId="0" borderId="8" xfId="1" applyNumberFormat="1" applyFont="1" applyBorder="1" applyAlignment="1">
      <alignment vertical="top"/>
    </xf>
    <xf numFmtId="179" fontId="1" fillId="0" borderId="14" xfId="1" applyNumberFormat="1" applyBorder="1" applyAlignment="1">
      <alignment vertical="top"/>
    </xf>
    <xf numFmtId="179" fontId="1" fillId="0" borderId="0" xfId="1" applyNumberFormat="1" applyAlignment="1">
      <alignment vertical="top" wrapText="1"/>
    </xf>
    <xf numFmtId="0" fontId="1" fillId="0" borderId="15" xfId="1" applyBorder="1" applyAlignment="1">
      <alignment vertical="top"/>
    </xf>
    <xf numFmtId="3" fontId="1" fillId="0" borderId="0" xfId="1" applyNumberFormat="1" applyAlignment="1">
      <alignment horizontal="left" vertical="top" indent="1"/>
    </xf>
    <xf numFmtId="3" fontId="1" fillId="0" borderId="0" xfId="1" applyNumberFormat="1" applyAlignment="1">
      <alignment horizontal="left" vertical="top"/>
    </xf>
    <xf numFmtId="3" fontId="1" fillId="0" borderId="15" xfId="1" applyNumberFormat="1" applyBorder="1" applyAlignment="1">
      <alignment vertical="top"/>
    </xf>
    <xf numFmtId="178" fontId="1" fillId="0" borderId="23" xfId="1" applyNumberFormat="1" applyBorder="1" applyAlignment="1">
      <alignment vertical="top"/>
    </xf>
    <xf numFmtId="3" fontId="1" fillId="0" borderId="1" xfId="1" applyNumberFormat="1" applyBorder="1" applyAlignment="1">
      <alignment vertical="top"/>
    </xf>
    <xf numFmtId="178" fontId="1" fillId="0" borderId="21" xfId="1" applyNumberFormat="1" applyBorder="1" applyAlignment="1">
      <alignment vertical="top"/>
    </xf>
    <xf numFmtId="3" fontId="5" fillId="0" borderId="24" xfId="1" applyNumberFormat="1" applyFont="1" applyBorder="1" applyAlignment="1">
      <alignment vertical="top"/>
    </xf>
    <xf numFmtId="3" fontId="1" fillId="0" borderId="24" xfId="1" applyNumberFormat="1" applyBorder="1" applyAlignment="1">
      <alignment vertical="top"/>
    </xf>
    <xf numFmtId="3" fontId="5" fillId="0" borderId="33" xfId="1" applyNumberFormat="1" applyFont="1" applyBorder="1" applyAlignment="1">
      <alignment vertical="top"/>
    </xf>
    <xf numFmtId="178" fontId="1" fillId="0" borderId="20" xfId="1" applyNumberFormat="1" applyBorder="1" applyAlignment="1">
      <alignment horizontal="center" vertical="top"/>
    </xf>
    <xf numFmtId="178" fontId="1" fillId="0" borderId="1" xfId="1" applyNumberFormat="1" applyBorder="1" applyAlignment="1">
      <alignment horizontal="center" vertical="top"/>
    </xf>
    <xf numFmtId="3" fontId="1" fillId="0" borderId="21" xfId="1" applyNumberFormat="1" applyBorder="1" applyAlignment="1">
      <alignment vertical="top"/>
    </xf>
    <xf numFmtId="178" fontId="1" fillId="0" borderId="24" xfId="1" applyNumberFormat="1" applyBorder="1" applyAlignment="1">
      <alignment vertical="top"/>
    </xf>
    <xf numFmtId="179" fontId="1" fillId="0" borderId="24" xfId="1" applyNumberFormat="1" applyBorder="1" applyAlignment="1">
      <alignment vertical="top"/>
    </xf>
    <xf numFmtId="178" fontId="1" fillId="0" borderId="21" xfId="1" applyNumberFormat="1" applyBorder="1" applyAlignment="1">
      <alignment horizontal="center" vertical="top"/>
    </xf>
    <xf numFmtId="178" fontId="1" fillId="0" borderId="22" xfId="1" applyNumberFormat="1" applyBorder="1" applyAlignment="1">
      <alignment horizontal="center" vertical="top"/>
    </xf>
    <xf numFmtId="3" fontId="1" fillId="0" borderId="24" xfId="1" applyNumberFormat="1" applyBorder="1" applyAlignment="1">
      <alignment horizontal="left" vertical="top" indent="1"/>
    </xf>
    <xf numFmtId="178" fontId="1" fillId="0" borderId="1" xfId="1" applyNumberFormat="1" applyBorder="1" applyAlignment="1">
      <alignment vertical="top"/>
    </xf>
    <xf numFmtId="3" fontId="1" fillId="0" borderId="24" xfId="1" applyNumberFormat="1" applyBorder="1" applyAlignment="1">
      <alignment horizontal="left" vertical="top"/>
    </xf>
    <xf numFmtId="3" fontId="5" fillId="0" borderId="1" xfId="1" applyNumberFormat="1" applyFont="1" applyBorder="1" applyAlignment="1">
      <alignment vertical="top"/>
    </xf>
    <xf numFmtId="179" fontId="1" fillId="0" borderId="1" xfId="1" applyNumberFormat="1" applyBorder="1" applyAlignment="1">
      <alignment vertical="top"/>
    </xf>
    <xf numFmtId="179" fontId="5" fillId="0" borderId="1" xfId="1" applyNumberFormat="1" applyFont="1" applyBorder="1" applyAlignment="1">
      <alignment vertical="top"/>
    </xf>
    <xf numFmtId="179" fontId="1" fillId="0" borderId="23" xfId="1" applyNumberFormat="1" applyBorder="1" applyAlignment="1">
      <alignment vertical="top"/>
    </xf>
    <xf numFmtId="179" fontId="1" fillId="0" borderId="25" xfId="1" applyNumberFormat="1" applyBorder="1" applyAlignment="1">
      <alignment vertical="top"/>
    </xf>
    <xf numFmtId="178" fontId="1" fillId="0" borderId="0" xfId="1" applyNumberFormat="1"/>
    <xf numFmtId="3" fontId="1" fillId="0" borderId="0" xfId="1" applyNumberFormat="1"/>
    <xf numFmtId="179" fontId="1" fillId="0" borderId="0" xfId="1" applyNumberFormat="1"/>
    <xf numFmtId="178" fontId="1" fillId="0" borderId="0" xfId="1" applyNumberFormat="1" applyAlignment="1">
      <alignment horizontal="left" vertical="top" wrapText="1"/>
    </xf>
    <xf numFmtId="178" fontId="1" fillId="0" borderId="16" xfId="1" applyNumberFormat="1" applyBorder="1" applyAlignment="1">
      <alignment horizontal="left" vertical="top" wrapText="1"/>
    </xf>
    <xf numFmtId="179" fontId="1" fillId="0" borderId="71" xfId="1" applyNumberFormat="1" applyBorder="1" applyAlignment="1">
      <alignment horizontal="left" vertical="top" wrapText="1"/>
    </xf>
    <xf numFmtId="179" fontId="1" fillId="0" borderId="0" xfId="1" applyNumberFormat="1" applyAlignment="1">
      <alignment horizontal="left" vertical="top" wrapText="1"/>
    </xf>
    <xf numFmtId="0" fontId="1" fillId="0" borderId="7" xfId="1" applyBorder="1" applyAlignment="1">
      <alignment horizontal="center" vertical="center" shrinkToFit="1"/>
    </xf>
    <xf numFmtId="0" fontId="1" fillId="0" borderId="26" xfId="1" applyBorder="1" applyAlignment="1">
      <alignment horizontal="center" vertical="center" shrinkToFit="1"/>
    </xf>
    <xf numFmtId="178" fontId="5" fillId="0" borderId="0" xfId="1" applyNumberFormat="1" applyFont="1" applyAlignment="1">
      <alignment horizontal="center"/>
    </xf>
    <xf numFmtId="179" fontId="5" fillId="0" borderId="0" xfId="1" applyNumberFormat="1" applyFont="1" applyAlignment="1">
      <alignment horizontal="center"/>
    </xf>
    <xf numFmtId="3" fontId="1" fillId="0" borderId="32" xfId="1" applyNumberFormat="1" applyBorder="1" applyAlignment="1">
      <alignment horizontal="center" vertical="center" shrinkToFit="1"/>
    </xf>
    <xf numFmtId="3" fontId="1" fillId="0" borderId="11" xfId="1" applyNumberFormat="1" applyBorder="1" applyAlignment="1">
      <alignment horizontal="center" vertical="center" shrinkToFit="1"/>
    </xf>
    <xf numFmtId="3" fontId="5" fillId="0" borderId="72" xfId="1" applyNumberFormat="1" applyFont="1" applyBorder="1" applyAlignment="1">
      <alignment horizontal="center"/>
    </xf>
    <xf numFmtId="3" fontId="5" fillId="0" borderId="14" xfId="1" applyNumberFormat="1" applyFont="1" applyBorder="1" applyAlignment="1">
      <alignment horizontal="center"/>
    </xf>
    <xf numFmtId="178" fontId="5" fillId="0" borderId="71" xfId="1" applyNumberFormat="1" applyFont="1" applyBorder="1" applyAlignment="1">
      <alignment horizontal="center"/>
    </xf>
    <xf numFmtId="178" fontId="5" fillId="0" borderId="14" xfId="1" applyNumberFormat="1" applyFont="1" applyBorder="1" applyAlignment="1">
      <alignment horizontal="center"/>
    </xf>
    <xf numFmtId="3" fontId="1" fillId="0" borderId="6" xfId="1" applyNumberFormat="1" applyBorder="1" applyAlignment="1">
      <alignment horizontal="center" vertical="center" shrinkToFit="1"/>
    </xf>
    <xf numFmtId="3" fontId="1" fillId="0" borderId="7" xfId="1" applyNumberFormat="1" applyBorder="1" applyAlignment="1">
      <alignment horizontal="center" vertical="center" shrinkToFit="1"/>
    </xf>
    <xf numFmtId="3" fontId="1" fillId="0" borderId="26" xfId="1" applyNumberFormat="1" applyBorder="1" applyAlignment="1">
      <alignment horizontal="center" vertical="center" shrinkToFit="1"/>
    </xf>
    <xf numFmtId="178" fontId="5" fillId="0" borderId="2" xfId="1" applyNumberFormat="1" applyFont="1" applyBorder="1" applyAlignment="1">
      <alignment horizontal="center"/>
    </xf>
    <xf numFmtId="3" fontId="5" fillId="0" borderId="2" xfId="1" applyNumberFormat="1" applyFont="1" applyBorder="1" applyAlignment="1">
      <alignment horizontal="center"/>
    </xf>
    <xf numFmtId="178" fontId="5" fillId="0" borderId="3" xfId="1" applyNumberFormat="1" applyFont="1" applyBorder="1" applyAlignment="1">
      <alignment horizontal="center" vertical="center" wrapText="1"/>
    </xf>
    <xf numFmtId="178" fontId="5" fillId="0" borderId="8" xfId="1" applyNumberFormat="1" applyFont="1" applyBorder="1" applyAlignment="1">
      <alignment horizontal="center" vertical="center" wrapText="1"/>
    </xf>
    <xf numFmtId="178" fontId="5" fillId="0" borderId="15" xfId="1" applyNumberFormat="1" applyFont="1" applyBorder="1" applyAlignment="1">
      <alignment horizontal="center" vertical="center" wrapText="1"/>
    </xf>
    <xf numFmtId="178" fontId="5" fillId="0" borderId="0" xfId="1" applyNumberFormat="1" applyFont="1" applyAlignment="1">
      <alignment horizontal="center" vertical="center" wrapText="1"/>
    </xf>
    <xf numFmtId="178" fontId="5" fillId="0" borderId="23" xfId="1" applyNumberFormat="1" applyFont="1" applyBorder="1" applyAlignment="1">
      <alignment horizontal="center" vertical="center" wrapText="1"/>
    </xf>
    <xf numFmtId="178" fontId="5" fillId="0" borderId="1" xfId="1" applyNumberFormat="1" applyFont="1" applyBorder="1" applyAlignment="1">
      <alignment horizontal="center" vertical="center" wrapText="1"/>
    </xf>
    <xf numFmtId="178" fontId="5" fillId="0" borderId="4" xfId="1" applyNumberFormat="1" applyFont="1" applyBorder="1" applyAlignment="1">
      <alignment horizontal="center" vertical="center" wrapText="1"/>
    </xf>
    <xf numFmtId="178" fontId="5" fillId="0" borderId="16" xfId="1" applyNumberFormat="1" applyFont="1" applyBorder="1" applyAlignment="1">
      <alignment horizontal="center" vertical="center" wrapText="1"/>
    </xf>
    <xf numFmtId="178" fontId="5" fillId="0" borderId="21" xfId="1" applyNumberFormat="1" applyFont="1" applyBorder="1" applyAlignment="1">
      <alignment horizontal="center" vertical="center" wrapText="1"/>
    </xf>
    <xf numFmtId="178" fontId="5" fillId="0" borderId="22" xfId="1" applyNumberFormat="1" applyFont="1" applyBorder="1" applyAlignment="1">
      <alignment horizontal="center" vertical="center" wrapText="1"/>
    </xf>
    <xf numFmtId="3" fontId="5" fillId="0" borderId="0" xfId="1" applyNumberFormat="1" applyFont="1" applyAlignment="1">
      <alignment horizontal="center"/>
    </xf>
    <xf numFmtId="3" fontId="5" fillId="0" borderId="15" xfId="1" applyNumberFormat="1" applyFont="1" applyBorder="1" applyAlignment="1">
      <alignment horizontal="center"/>
    </xf>
    <xf numFmtId="3" fontId="5" fillId="0" borderId="16" xfId="1" applyNumberFormat="1" applyFont="1" applyBorder="1" applyAlignment="1">
      <alignment horizontal="center"/>
    </xf>
    <xf numFmtId="178" fontId="1" fillId="0" borderId="6" xfId="1" applyNumberFormat="1" applyBorder="1" applyAlignment="1">
      <alignment horizontal="center" vertical="center" shrinkToFit="1"/>
    </xf>
    <xf numFmtId="178" fontId="1" fillId="0" borderId="7" xfId="1" applyNumberFormat="1" applyBorder="1" applyAlignment="1">
      <alignment horizontal="center" vertical="center" shrinkToFit="1"/>
    </xf>
    <xf numFmtId="178" fontId="1" fillId="0" borderId="26" xfId="1" applyNumberFormat="1" applyBorder="1" applyAlignment="1">
      <alignment horizontal="center" vertical="center" shrinkToFit="1"/>
    </xf>
    <xf numFmtId="3" fontId="1" fillId="0" borderId="1" xfId="1" applyNumberFormat="1" applyBorder="1" applyAlignment="1">
      <alignment horizontal="center" vertical="center" shrinkToFit="1"/>
    </xf>
    <xf numFmtId="3" fontId="1" fillId="0" borderId="12" xfId="1" applyNumberFormat="1" applyBorder="1" applyAlignment="1">
      <alignment horizontal="center" vertical="center" shrinkToFit="1"/>
    </xf>
    <xf numFmtId="178" fontId="5" fillId="0" borderId="20" xfId="1" applyNumberFormat="1" applyFont="1" applyBorder="1" applyAlignment="1">
      <alignment horizontal="center"/>
    </xf>
    <xf numFmtId="178" fontId="5" fillId="0" borderId="1" xfId="1" applyNumberFormat="1" applyFont="1" applyBorder="1" applyAlignment="1">
      <alignment horizontal="center"/>
    </xf>
    <xf numFmtId="179" fontId="5" fillId="0" borderId="20" xfId="1" applyNumberFormat="1" applyFont="1" applyBorder="1" applyAlignment="1">
      <alignment horizontal="center"/>
    </xf>
    <xf numFmtId="179" fontId="5" fillId="0" borderId="25" xfId="1" applyNumberFormat="1" applyFont="1" applyBorder="1" applyAlignment="1">
      <alignment horizontal="center"/>
    </xf>
    <xf numFmtId="179" fontId="5" fillId="0" borderId="1" xfId="1" applyNumberFormat="1" applyFont="1" applyBorder="1" applyAlignment="1">
      <alignment horizontal="center"/>
    </xf>
    <xf numFmtId="178" fontId="5" fillId="0" borderId="25" xfId="1" applyNumberFormat="1" applyFont="1" applyBorder="1" applyAlignment="1">
      <alignment horizontal="center"/>
    </xf>
    <xf numFmtId="178" fontId="5" fillId="0" borderId="17" xfId="1" applyNumberFormat="1" applyFont="1" applyBorder="1" applyAlignment="1">
      <alignment horizontal="center" vertical="center" wrapText="1"/>
    </xf>
    <xf numFmtId="178" fontId="5" fillId="0" borderId="18" xfId="1" applyNumberFormat="1" applyFont="1" applyBorder="1" applyAlignment="1">
      <alignment horizontal="center" vertical="center" wrapText="1"/>
    </xf>
    <xf numFmtId="178" fontId="5" fillId="0" borderId="2" xfId="1" applyNumberFormat="1" applyFont="1" applyBorder="1" applyAlignment="1">
      <alignment horizontal="center" vertical="center" wrapText="1"/>
    </xf>
    <xf numFmtId="178" fontId="5" fillId="0" borderId="14" xfId="1" applyNumberFormat="1" applyFont="1" applyBorder="1" applyAlignment="1">
      <alignment horizontal="center" vertical="center" wrapText="1"/>
    </xf>
    <xf numFmtId="178" fontId="5" fillId="0" borderId="20" xfId="1" applyNumberFormat="1" applyFont="1" applyBorder="1" applyAlignment="1">
      <alignment horizontal="center" vertical="center" wrapText="1"/>
    </xf>
    <xf numFmtId="178" fontId="5" fillId="0" borderId="25" xfId="1" applyNumberFormat="1" applyFont="1" applyBorder="1" applyAlignment="1">
      <alignment horizontal="center" vertical="center" wrapText="1"/>
    </xf>
    <xf numFmtId="179" fontId="5" fillId="0" borderId="2" xfId="1" applyNumberFormat="1" applyFont="1" applyBorder="1" applyAlignment="1">
      <alignment horizontal="center"/>
    </xf>
    <xf numFmtId="179" fontId="5" fillId="0" borderId="14" xfId="1" applyNumberFormat="1" applyFont="1" applyBorder="1" applyAlignment="1">
      <alignment horizontal="center"/>
    </xf>
    <xf numFmtId="179" fontId="1" fillId="0" borderId="74" xfId="1" applyNumberFormat="1" applyBorder="1" applyAlignment="1">
      <alignment horizontal="center" vertical="center" shrinkToFit="1"/>
    </xf>
    <xf numFmtId="179" fontId="1" fillId="0" borderId="13" xfId="1" applyNumberFormat="1" applyBorder="1" applyAlignment="1">
      <alignment horizontal="center" vertical="center" shrinkToFit="1"/>
    </xf>
    <xf numFmtId="179" fontId="1" fillId="0" borderId="6" xfId="1" applyNumberFormat="1" applyBorder="1" applyAlignment="1">
      <alignment horizontal="center" vertical="center" shrinkToFit="1"/>
    </xf>
    <xf numFmtId="179" fontId="1" fillId="0" borderId="7" xfId="1" applyNumberFormat="1" applyBorder="1" applyAlignment="1">
      <alignment horizontal="center" vertical="center" shrinkToFit="1"/>
    </xf>
    <xf numFmtId="179" fontId="1" fillId="0" borderId="26" xfId="1" applyNumberFormat="1" applyBorder="1" applyAlignment="1">
      <alignment horizontal="center" vertical="center" shrinkToFit="1"/>
    </xf>
    <xf numFmtId="3" fontId="5" fillId="0" borderId="6" xfId="1" applyNumberFormat="1" applyFont="1" applyBorder="1" applyAlignment="1">
      <alignment horizontal="center"/>
    </xf>
    <xf numFmtId="3" fontId="5" fillId="0" borderId="7" xfId="1" applyNumberFormat="1" applyFont="1" applyBorder="1" applyAlignment="1">
      <alignment horizontal="center"/>
    </xf>
    <xf numFmtId="178" fontId="5" fillId="0" borderId="24" xfId="1" applyNumberFormat="1" applyFont="1" applyBorder="1" applyAlignment="1">
      <alignment horizontal="center" vertical="center" wrapText="1"/>
    </xf>
    <xf numFmtId="0" fontId="1" fillId="0" borderId="4" xfId="1" applyBorder="1"/>
    <xf numFmtId="0" fontId="1" fillId="0" borderId="15" xfId="1" applyBorder="1"/>
    <xf numFmtId="0" fontId="1" fillId="0" borderId="16" xfId="1" applyBorder="1"/>
    <xf numFmtId="0" fontId="1" fillId="0" borderId="21" xfId="1" applyBorder="1"/>
    <xf numFmtId="0" fontId="1" fillId="0" borderId="22" xfId="1" applyBorder="1"/>
    <xf numFmtId="0" fontId="1" fillId="0" borderId="8" xfId="1" applyBorder="1"/>
    <xf numFmtId="0" fontId="1" fillId="0" borderId="0" xfId="1"/>
    <xf numFmtId="0" fontId="1" fillId="0" borderId="24" xfId="1" applyBorder="1"/>
    <xf numFmtId="0" fontId="10" fillId="0" borderId="10" xfId="1" applyFont="1" applyBorder="1" applyAlignment="1">
      <alignment horizontal="center" vertical="center" wrapText="1"/>
    </xf>
    <xf numFmtId="0" fontId="7" fillId="0" borderId="19" xfId="1" applyFont="1" applyBorder="1" applyAlignment="1">
      <alignment wrapText="1"/>
    </xf>
    <xf numFmtId="0" fontId="7" fillId="0" borderId="31" xfId="1" applyFont="1" applyBorder="1" applyAlignment="1">
      <alignment wrapText="1"/>
    </xf>
    <xf numFmtId="0" fontId="10" fillId="0" borderId="50" xfId="1" applyFont="1" applyBorder="1" applyAlignment="1">
      <alignment horizontal="center" vertical="center" wrapText="1"/>
    </xf>
    <xf numFmtId="0" fontId="7" fillId="0" borderId="48" xfId="1" applyFont="1" applyBorder="1" applyAlignment="1">
      <alignment wrapText="1"/>
    </xf>
    <xf numFmtId="0" fontId="7" fillId="0" borderId="51" xfId="1" applyFont="1" applyBorder="1" applyAlignment="1">
      <alignment wrapText="1"/>
    </xf>
    <xf numFmtId="38" fontId="7" fillId="0" borderId="52" xfId="1" applyNumberFormat="1" applyFont="1" applyBorder="1" applyAlignment="1">
      <alignment horizontal="center"/>
    </xf>
    <xf numFmtId="38" fontId="7" fillId="0" borderId="53" xfId="1" applyNumberFormat="1" applyFont="1" applyBorder="1" applyAlignment="1">
      <alignment horizontal="center"/>
    </xf>
    <xf numFmtId="38" fontId="7" fillId="0" borderId="54" xfId="1" applyNumberFormat="1" applyFont="1" applyBorder="1" applyAlignment="1">
      <alignment horizontal="center"/>
    </xf>
    <xf numFmtId="38" fontId="7" fillId="0" borderId="32" xfId="1" applyNumberFormat="1" applyFont="1" applyBorder="1" applyAlignment="1">
      <alignment horizontal="center"/>
    </xf>
    <xf numFmtId="0" fontId="1" fillId="0" borderId="27" xfId="1" applyBorder="1" applyAlignment="1">
      <alignment horizontal="center"/>
    </xf>
    <xf numFmtId="0" fontId="7" fillId="0" borderId="53" xfId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183" fontId="10" fillId="0" borderId="10" xfId="1" applyNumberFormat="1" applyFont="1" applyBorder="1" applyAlignment="1">
      <alignment horizontal="center" vertical="top" wrapText="1"/>
    </xf>
    <xf numFmtId="0" fontId="7" fillId="0" borderId="19" xfId="1" applyFont="1" applyBorder="1" applyAlignment="1">
      <alignment vertical="top" wrapText="1"/>
    </xf>
    <xf numFmtId="0" fontId="10" fillId="0" borderId="3" xfId="1" applyFont="1" applyBorder="1" applyAlignment="1">
      <alignment horizontal="center" vertical="center" wrapText="1"/>
    </xf>
    <xf numFmtId="0" fontId="7" fillId="0" borderId="15" xfId="1" applyFont="1" applyBorder="1" applyAlignment="1">
      <alignment wrapText="1"/>
    </xf>
    <xf numFmtId="184" fontId="10" fillId="0" borderId="10" xfId="1" applyNumberFormat="1" applyFont="1" applyBorder="1" applyAlignment="1">
      <alignment horizontal="center" vertical="center" wrapText="1"/>
    </xf>
    <xf numFmtId="38" fontId="7" fillId="0" borderId="43" xfId="1" applyNumberFormat="1" applyFont="1" applyBorder="1" applyAlignment="1">
      <alignment horizontal="center"/>
    </xf>
    <xf numFmtId="38" fontId="7" fillId="0" borderId="37" xfId="1" applyNumberFormat="1" applyFont="1" applyBorder="1" applyAlignment="1">
      <alignment horizontal="center"/>
    </xf>
    <xf numFmtId="38" fontId="7" fillId="0" borderId="44" xfId="1" applyNumberFormat="1" applyFont="1" applyBorder="1" applyAlignment="1">
      <alignment horizontal="center"/>
    </xf>
    <xf numFmtId="38" fontId="7" fillId="0" borderId="43" xfId="1" applyNumberFormat="1" applyFont="1" applyBorder="1" applyAlignment="1">
      <alignment vertical="center" wrapText="1"/>
    </xf>
    <xf numFmtId="0" fontId="7" fillId="0" borderId="15" xfId="1" applyFont="1" applyBorder="1" applyAlignment="1">
      <alignment vertical="center" wrapText="1"/>
    </xf>
    <xf numFmtId="0" fontId="7" fillId="0" borderId="21" xfId="1" applyFont="1" applyBorder="1" applyAlignment="1">
      <alignment vertical="center" wrapText="1"/>
    </xf>
    <xf numFmtId="38" fontId="7" fillId="0" borderId="47" xfId="1" applyNumberFormat="1" applyFont="1" applyBorder="1" applyAlignment="1">
      <alignment horizontal="center" vertical="top" textRotation="255"/>
    </xf>
    <xf numFmtId="0" fontId="1" fillId="0" borderId="47" xfId="1" applyBorder="1" applyAlignment="1">
      <alignment horizontal="center" vertical="top" textRotation="255"/>
    </xf>
    <xf numFmtId="38" fontId="7" fillId="0" borderId="10" xfId="1" applyNumberFormat="1" applyFont="1" applyBorder="1" applyAlignment="1">
      <alignment horizontal="center" vertical="top" textRotation="255"/>
    </xf>
    <xf numFmtId="38" fontId="7" fillId="0" borderId="19" xfId="1" applyNumberFormat="1" applyFont="1" applyBorder="1" applyAlignment="1">
      <alignment horizontal="center" vertical="top" textRotation="255"/>
    </xf>
    <xf numFmtId="38" fontId="7" fillId="0" borderId="31" xfId="1" applyNumberFormat="1" applyFont="1" applyBorder="1" applyAlignment="1">
      <alignment horizontal="center" vertical="top" textRotation="255"/>
    </xf>
    <xf numFmtId="38" fontId="7" fillId="0" borderId="49" xfId="1" applyNumberFormat="1" applyFont="1" applyBorder="1" applyAlignment="1">
      <alignment vertical="top" textRotation="255"/>
    </xf>
    <xf numFmtId="0" fontId="7" fillId="0" borderId="47" xfId="1" applyFont="1" applyBorder="1" applyAlignment="1">
      <alignment vertical="top" textRotation="255"/>
    </xf>
    <xf numFmtId="38" fontId="7" fillId="0" borderId="21" xfId="1" applyNumberFormat="1" applyFont="1" applyBorder="1" applyAlignment="1">
      <alignment vertical="top" textRotation="255"/>
    </xf>
    <xf numFmtId="0" fontId="7" fillId="0" borderId="6" xfId="1" applyFont="1" applyBorder="1" applyAlignment="1">
      <alignment vertical="top" textRotation="255"/>
    </xf>
    <xf numFmtId="38" fontId="7" fillId="0" borderId="34" xfId="1" applyNumberFormat="1" applyFont="1" applyBorder="1" applyAlignment="1">
      <alignment vertical="top" textRotation="255"/>
    </xf>
    <xf numFmtId="0" fontId="7" fillId="0" borderId="34" xfId="1" applyFont="1" applyBorder="1" applyAlignment="1">
      <alignment vertical="top" textRotation="255"/>
    </xf>
    <xf numFmtId="38" fontId="7" fillId="0" borderId="15" xfId="1" applyNumberFormat="1" applyFont="1" applyBorder="1" applyAlignment="1">
      <alignment horizontal="center"/>
    </xf>
    <xf numFmtId="38" fontId="7" fillId="0" borderId="0" xfId="1" applyNumberFormat="1" applyFont="1" applyAlignment="1">
      <alignment horizontal="center"/>
    </xf>
    <xf numFmtId="38" fontId="7" fillId="0" borderId="16" xfId="1" applyNumberFormat="1" applyFont="1" applyBorder="1" applyAlignment="1">
      <alignment horizontal="center"/>
    </xf>
    <xf numFmtId="0" fontId="7" fillId="0" borderId="47" xfId="1" applyFont="1" applyBorder="1" applyAlignment="1">
      <alignment horizontal="center" vertical="top" textRotation="255"/>
    </xf>
    <xf numFmtId="38" fontId="7" fillId="0" borderId="34" xfId="1" applyNumberFormat="1" applyFont="1" applyBorder="1" applyAlignment="1">
      <alignment horizontal="center" vertical="top" textRotation="255"/>
    </xf>
    <xf numFmtId="0" fontId="7" fillId="0" borderId="34" xfId="1" applyFont="1" applyBorder="1" applyAlignment="1">
      <alignment horizontal="center" vertical="top" textRotation="255"/>
    </xf>
  </cellXfs>
  <cellStyles count="3">
    <cellStyle name="桁区切り 2" xfId="2" xr:uid="{421A0B60-1B22-4737-9228-12E97577D02E}"/>
    <cellStyle name="標準" xfId="0" builtinId="0"/>
    <cellStyle name="標準 2" xfId="1" xr:uid="{F2400EC2-845D-4CA3-94EB-0336A8982C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8E98-862D-4410-BB56-FC578D0727BA}">
  <sheetPr>
    <pageSetUpPr fitToPage="1"/>
  </sheetPr>
  <dimension ref="A1:BX53"/>
  <sheetViews>
    <sheetView showGridLines="0" tabSelected="1" view="pageBreakPreview" zoomScale="70" zoomScaleNormal="70" zoomScaleSheetLayoutView="70" workbookViewId="0">
      <pane ySplit="10" topLeftCell="A11" activePane="bottomLeft" state="frozen"/>
      <selection activeCell="B1" sqref="B1"/>
      <selection pane="bottomLeft" activeCell="C43" sqref="C43"/>
    </sheetView>
  </sheetViews>
  <sheetFormatPr defaultColWidth="10.59765625" defaultRowHeight="20.399999999999999" customHeight="1"/>
  <cols>
    <col min="1" max="1" width="4.3984375" style="261" customWidth="1"/>
    <col min="2" max="2" width="9.19921875" style="261" customWidth="1"/>
    <col min="3" max="3" width="8.59765625" style="262" customWidth="1"/>
    <col min="4" max="4" width="10.19921875" style="261" bestFit="1" customWidth="1"/>
    <col min="5" max="5" width="8.8984375" style="263" bestFit="1" customWidth="1"/>
    <col min="6" max="6" width="9.19921875" style="261" customWidth="1"/>
    <col min="7" max="7" width="11.09765625" style="262" customWidth="1"/>
    <col min="8" max="8" width="9.19921875" style="262" customWidth="1"/>
    <col min="9" max="9" width="10.3984375" style="262" customWidth="1"/>
    <col min="10" max="10" width="9.19921875" style="261" customWidth="1"/>
    <col min="11" max="11" width="9.8984375" style="126" customWidth="1"/>
    <col min="12" max="12" width="9.19921875" style="262" customWidth="1"/>
    <col min="13" max="13" width="9.8984375" style="126" customWidth="1"/>
    <col min="14" max="14" width="9.19921875" style="126" customWidth="1"/>
    <col min="15" max="15" width="9.8984375" style="126" customWidth="1"/>
    <col min="16" max="17" width="4.3984375" style="261" customWidth="1"/>
    <col min="18" max="18" width="10.19921875" style="262" customWidth="1"/>
    <col min="19" max="19" width="12" style="262" customWidth="1"/>
    <col min="20" max="20" width="9.19921875" style="261" customWidth="1"/>
    <col min="21" max="21" width="14.19921875" style="261" customWidth="1"/>
    <col min="22" max="22" width="9.19921875" style="261" customWidth="1"/>
    <col min="23" max="23" width="14.19921875" style="261" customWidth="1"/>
    <col min="24" max="24" width="9.19921875" style="261" customWidth="1"/>
    <col min="25" max="25" width="14.19921875" style="261" customWidth="1"/>
    <col min="26" max="26" width="9.19921875" style="261" customWidth="1"/>
    <col min="27" max="27" width="12" style="263" customWidth="1"/>
    <col min="28" max="29" width="4.3984375" style="261" customWidth="1"/>
    <col min="30" max="30" width="9.19921875" style="261" customWidth="1"/>
    <col min="31" max="31" width="13" style="126" customWidth="1"/>
    <col min="32" max="32" width="9.19921875" style="262" customWidth="1"/>
    <col min="33" max="33" width="13" style="126" customWidth="1"/>
    <col min="34" max="34" width="9.19921875" style="262" customWidth="1"/>
    <col min="35" max="35" width="13" style="126" customWidth="1"/>
    <col min="36" max="36" width="9.19921875" style="261" customWidth="1"/>
    <col min="37" max="37" width="13" style="263" customWidth="1"/>
    <col min="38" max="38" width="9.19921875" style="263" customWidth="1"/>
    <col min="39" max="39" width="13" style="263" customWidth="1"/>
    <col min="40" max="41" width="4.3984375" style="261" customWidth="1"/>
    <col min="42" max="42" width="9.19921875" style="261" customWidth="1"/>
    <col min="43" max="43" width="13.09765625" style="126" customWidth="1"/>
    <col min="44" max="44" width="9.19921875" style="262" customWidth="1"/>
    <col min="45" max="45" width="13.09765625" style="126" customWidth="1"/>
    <col min="46" max="46" width="9.19921875" style="261" customWidth="1"/>
    <col min="47" max="47" width="13.09765625" style="263" customWidth="1"/>
    <col min="48" max="48" width="9.19921875" style="263" customWidth="1"/>
    <col min="49" max="49" width="13.09765625" style="263" customWidth="1"/>
    <col min="50" max="50" width="9.19921875" style="263" customWidth="1"/>
    <col min="51" max="51" width="13.09765625" style="127" customWidth="1"/>
    <col min="52" max="53" width="4.3984375" style="261" customWidth="1"/>
    <col min="54" max="54" width="9.19921875" style="263" customWidth="1"/>
    <col min="55" max="55" width="13.5" style="127" customWidth="1"/>
    <col min="56" max="56" width="9.19921875" style="263" customWidth="1"/>
    <col min="57" max="57" width="13.5" style="263" customWidth="1"/>
    <col min="58" max="58" width="9.19921875" style="261" customWidth="1"/>
    <col min="59" max="59" width="13.5" style="126" customWidth="1"/>
    <col min="60" max="60" width="9.19921875" style="262" customWidth="1"/>
    <col min="61" max="61" width="13.5" style="126" customWidth="1"/>
    <col min="62" max="62" width="9.19921875" style="261" customWidth="1"/>
    <col min="63" max="63" width="13.5" style="263" customWidth="1"/>
    <col min="64" max="65" width="4.3984375" style="261" customWidth="1"/>
    <col min="66" max="66" width="10.19921875" style="261" customWidth="1"/>
    <col min="67" max="67" width="13.5" style="262" customWidth="1"/>
    <col min="68" max="68" width="10.19921875" style="262" customWidth="1"/>
    <col min="69" max="69" width="13.5" style="262" customWidth="1"/>
    <col min="70" max="70" width="10.19921875" style="262" customWidth="1"/>
    <col min="71" max="71" width="13.5" style="262" customWidth="1"/>
    <col min="72" max="72" width="10.19921875" style="262" customWidth="1"/>
    <col min="73" max="73" width="13.5" style="262" customWidth="1"/>
    <col min="74" max="74" width="10.19921875" style="261" customWidth="1"/>
    <col min="75" max="75" width="13.5" style="263" customWidth="1"/>
    <col min="76" max="76" width="4.3984375" style="261" customWidth="1"/>
    <col min="77" max="16384" width="10.59765625" style="128"/>
  </cols>
  <sheetData>
    <row r="1" spans="1:76" s="117" customFormat="1" ht="41.25" customHeight="1">
      <c r="F1" s="118"/>
      <c r="G1" s="118"/>
      <c r="H1" s="118"/>
      <c r="I1" s="118"/>
      <c r="J1" s="118"/>
      <c r="K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H1" s="118"/>
      <c r="AI1" s="118"/>
      <c r="AL1" s="118"/>
      <c r="AM1" s="118"/>
      <c r="AN1" s="118"/>
      <c r="AO1" s="118"/>
      <c r="AQ1" s="118"/>
      <c r="AR1" s="118"/>
      <c r="AT1" s="118"/>
      <c r="AV1" s="118"/>
      <c r="AW1" s="118"/>
      <c r="AX1" s="118"/>
      <c r="AY1" s="118"/>
      <c r="AZ1" s="118"/>
      <c r="BA1" s="118"/>
      <c r="BB1" s="118"/>
      <c r="BC1" s="118"/>
      <c r="BE1" s="118"/>
      <c r="BF1" s="118"/>
      <c r="BG1" s="118"/>
      <c r="BH1" s="118"/>
      <c r="BI1" s="118"/>
      <c r="BJ1" s="118"/>
      <c r="BL1" s="118"/>
      <c r="BM1" s="118"/>
      <c r="BN1" s="118"/>
      <c r="BO1" s="118"/>
      <c r="BP1" s="118"/>
      <c r="BR1" s="118"/>
      <c r="BS1" s="118"/>
      <c r="BT1" s="118"/>
      <c r="BU1" s="118"/>
      <c r="BV1" s="118"/>
      <c r="BW1" s="118"/>
      <c r="BX1" s="118"/>
    </row>
    <row r="2" spans="1:76" s="119" customFormat="1" ht="41.25" customHeight="1">
      <c r="B2" s="120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</row>
    <row r="3" spans="1:76" ht="35.25" customHeight="1">
      <c r="A3" s="122"/>
      <c r="B3" s="122"/>
      <c r="C3" s="123"/>
      <c r="D3" s="122"/>
      <c r="E3" s="124"/>
      <c r="F3" s="125" t="s">
        <v>201</v>
      </c>
      <c r="G3" s="123"/>
      <c r="H3" s="123"/>
      <c r="I3" s="123"/>
      <c r="J3" s="122"/>
      <c r="L3" s="123"/>
      <c r="P3" s="122"/>
      <c r="Q3" s="122"/>
      <c r="R3" s="123"/>
      <c r="S3" s="123"/>
      <c r="T3" s="122"/>
      <c r="U3" s="122"/>
      <c r="V3" s="122"/>
      <c r="W3" s="122"/>
      <c r="X3" s="122"/>
      <c r="Y3" s="122"/>
      <c r="Z3" s="122"/>
      <c r="AA3" s="124"/>
      <c r="AB3" s="122"/>
      <c r="AC3" s="122"/>
      <c r="AD3" s="122"/>
      <c r="AF3" s="123"/>
      <c r="AH3" s="123"/>
      <c r="AJ3" s="122"/>
      <c r="AK3" s="124"/>
      <c r="AL3" s="124"/>
      <c r="AM3" s="124"/>
      <c r="AN3" s="122"/>
      <c r="AO3" s="122"/>
      <c r="AP3" s="122"/>
      <c r="AR3" s="123"/>
      <c r="AT3" s="122"/>
      <c r="AU3" s="124"/>
      <c r="AV3" s="124"/>
      <c r="AW3" s="124"/>
      <c r="AX3" s="124"/>
      <c r="AZ3" s="122"/>
      <c r="BA3" s="122"/>
      <c r="BB3" s="124"/>
      <c r="BD3" s="124"/>
      <c r="BE3" s="124"/>
      <c r="BF3" s="122"/>
      <c r="BH3" s="123"/>
      <c r="BJ3" s="122"/>
      <c r="BK3" s="124"/>
      <c r="BL3" s="122"/>
      <c r="BM3" s="122"/>
      <c r="BN3" s="122"/>
      <c r="BO3" s="123"/>
      <c r="BP3" s="123"/>
      <c r="BQ3" s="123"/>
      <c r="BR3" s="123"/>
      <c r="BS3" s="123"/>
      <c r="BT3" s="123"/>
      <c r="BU3" s="123"/>
      <c r="BV3" s="122"/>
      <c r="BW3" s="124"/>
      <c r="BX3" s="122"/>
    </row>
    <row r="4" spans="1:76" ht="20.25" customHeight="1">
      <c r="A4" s="122"/>
      <c r="B4" s="122"/>
      <c r="C4" s="123"/>
      <c r="D4" s="122"/>
      <c r="E4" s="124"/>
      <c r="F4" s="122"/>
      <c r="G4" s="123"/>
      <c r="H4" s="123"/>
      <c r="I4" s="123"/>
      <c r="J4" s="122"/>
      <c r="L4" s="123"/>
      <c r="P4" s="122"/>
      <c r="Q4" s="122"/>
      <c r="R4" s="123"/>
      <c r="S4" s="123"/>
      <c r="T4" s="122"/>
      <c r="U4" s="122"/>
      <c r="V4" s="122"/>
      <c r="W4" s="122"/>
      <c r="X4" s="122"/>
      <c r="Y4" s="122"/>
      <c r="Z4" s="122"/>
      <c r="AA4" s="124"/>
      <c r="AB4" s="122"/>
      <c r="AC4" s="122"/>
      <c r="AD4" s="122"/>
      <c r="AF4" s="123"/>
      <c r="AH4" s="123"/>
      <c r="AJ4" s="122"/>
      <c r="AK4" s="124"/>
      <c r="AL4" s="124"/>
      <c r="AM4" s="124"/>
      <c r="AN4" s="122"/>
      <c r="AO4" s="122"/>
      <c r="AP4" s="122"/>
      <c r="AR4" s="123"/>
      <c r="AT4" s="122"/>
      <c r="AU4" s="124"/>
      <c r="AV4" s="124"/>
      <c r="AW4" s="124"/>
      <c r="AX4" s="124"/>
      <c r="AZ4" s="122"/>
      <c r="BA4" s="122"/>
      <c r="BB4" s="124"/>
      <c r="BD4" s="124"/>
      <c r="BE4" s="124"/>
      <c r="BF4" s="122"/>
      <c r="BH4" s="123"/>
      <c r="BJ4" s="122"/>
      <c r="BK4" s="124"/>
      <c r="BL4" s="122"/>
      <c r="BM4" s="122"/>
      <c r="BN4" s="122"/>
      <c r="BO4" s="123"/>
      <c r="BP4" s="123"/>
      <c r="BQ4" s="123"/>
      <c r="BR4" s="123"/>
      <c r="BS4" s="123"/>
      <c r="BT4" s="123"/>
      <c r="BU4" s="123"/>
      <c r="BV4" s="122"/>
      <c r="BW4" s="124"/>
      <c r="BX4" s="122"/>
    </row>
    <row r="5" spans="1:76" s="133" customFormat="1" ht="20.25" customHeight="1">
      <c r="A5" s="129"/>
      <c r="B5" s="129"/>
      <c r="C5" s="126"/>
      <c r="D5" s="129"/>
      <c r="E5" s="127"/>
      <c r="F5" s="130" t="s">
        <v>0</v>
      </c>
      <c r="G5" s="131"/>
      <c r="H5" s="131"/>
      <c r="I5" s="131"/>
      <c r="J5" s="130" t="s">
        <v>1</v>
      </c>
      <c r="K5" s="131"/>
      <c r="L5" s="131"/>
      <c r="M5" s="131"/>
      <c r="N5" s="126"/>
      <c r="O5" s="126"/>
      <c r="P5" s="130"/>
      <c r="Q5" s="130"/>
      <c r="R5" s="126" t="s">
        <v>2</v>
      </c>
      <c r="S5" s="126"/>
      <c r="T5" s="129" t="s">
        <v>3</v>
      </c>
      <c r="U5" s="129"/>
      <c r="V5" s="129"/>
      <c r="W5" s="129"/>
      <c r="X5" s="129"/>
      <c r="Y5" s="129"/>
      <c r="Z5" s="129"/>
      <c r="AA5" s="127"/>
      <c r="AB5" s="130"/>
      <c r="AC5" s="130"/>
      <c r="AD5" s="130" t="s">
        <v>4</v>
      </c>
      <c r="AE5" s="131"/>
      <c r="AF5" s="131"/>
      <c r="AG5" s="131"/>
      <c r="AH5" s="131"/>
      <c r="AI5" s="131"/>
      <c r="AJ5" s="130"/>
      <c r="AK5" s="132"/>
      <c r="AL5" s="130" t="s">
        <v>5</v>
      </c>
      <c r="AM5" s="131"/>
      <c r="AN5" s="130"/>
      <c r="AO5" s="130"/>
      <c r="AP5" s="130"/>
      <c r="AQ5" s="131"/>
      <c r="AR5" s="131"/>
      <c r="AS5" s="131"/>
      <c r="AT5" s="129"/>
      <c r="AU5" s="127"/>
      <c r="AV5" s="132"/>
      <c r="AW5" s="132"/>
      <c r="AX5" s="132"/>
      <c r="AY5" s="132"/>
      <c r="AZ5" s="129"/>
      <c r="BA5" s="129"/>
      <c r="BB5" s="132"/>
      <c r="BC5" s="132"/>
      <c r="BD5" s="130" t="s">
        <v>215</v>
      </c>
      <c r="BE5" s="131"/>
      <c r="BF5" s="130"/>
      <c r="BG5" s="131"/>
      <c r="BH5" s="131"/>
      <c r="BI5" s="131"/>
      <c r="BJ5" s="129"/>
      <c r="BK5" s="127"/>
      <c r="BL5" s="129"/>
      <c r="BM5" s="129"/>
      <c r="BN5" s="130" t="s">
        <v>221</v>
      </c>
      <c r="BO5" s="131"/>
      <c r="BP5" s="131"/>
      <c r="BQ5" s="131"/>
      <c r="BR5" s="131"/>
      <c r="BS5" s="131"/>
      <c r="BT5" s="131"/>
      <c r="BU5" s="131"/>
      <c r="BV5" s="130"/>
      <c r="BW5" s="132"/>
      <c r="BX5" s="130"/>
    </row>
    <row r="6" spans="1:76" s="133" customFormat="1" ht="20.25" customHeight="1">
      <c r="A6" s="129"/>
      <c r="B6" s="129"/>
      <c r="C6" s="126"/>
      <c r="D6" s="129"/>
      <c r="E6" s="127"/>
      <c r="F6" s="134"/>
      <c r="G6" s="135"/>
      <c r="H6" s="136"/>
      <c r="I6" s="135"/>
      <c r="J6" s="137"/>
      <c r="K6" s="126"/>
      <c r="L6" s="138"/>
      <c r="M6" s="126"/>
      <c r="N6" s="139"/>
      <c r="O6" s="140"/>
      <c r="P6" s="141"/>
      <c r="Q6" s="129"/>
      <c r="R6" s="320" t="s">
        <v>6</v>
      </c>
      <c r="S6" s="321"/>
      <c r="T6" s="283" t="s">
        <v>7</v>
      </c>
      <c r="U6" s="284"/>
      <c r="V6" s="283" t="s">
        <v>8</v>
      </c>
      <c r="W6" s="323"/>
      <c r="X6" s="284" t="s">
        <v>9</v>
      </c>
      <c r="Y6" s="328"/>
      <c r="Z6" s="142"/>
      <c r="AA6" s="143"/>
      <c r="AB6" s="144"/>
      <c r="AC6" s="129"/>
      <c r="AD6" s="134"/>
      <c r="AE6" s="135"/>
      <c r="AF6" s="138"/>
      <c r="AG6" s="126"/>
      <c r="AH6" s="138"/>
      <c r="AI6" s="126"/>
      <c r="AJ6" s="144"/>
      <c r="AK6" s="145"/>
      <c r="AL6" s="137"/>
      <c r="AM6" s="126"/>
      <c r="AN6" s="144"/>
      <c r="AO6" s="129"/>
      <c r="AP6" s="137"/>
      <c r="AQ6" s="126"/>
      <c r="AR6" s="138"/>
      <c r="AS6" s="126"/>
      <c r="AT6" s="142"/>
      <c r="AU6" s="146"/>
      <c r="AV6" s="127"/>
      <c r="AW6" s="127"/>
      <c r="AX6" s="147"/>
      <c r="AY6" s="127"/>
      <c r="AZ6" s="148"/>
      <c r="BA6" s="146"/>
      <c r="BB6" s="127"/>
      <c r="BC6" s="127"/>
      <c r="BD6" s="137"/>
      <c r="BE6" s="126"/>
      <c r="BF6" s="137"/>
      <c r="BG6" s="126"/>
      <c r="BH6" s="138"/>
      <c r="BI6" s="126"/>
      <c r="BJ6" s="142"/>
      <c r="BK6" s="142"/>
      <c r="BL6" s="148"/>
      <c r="BM6" s="146"/>
      <c r="BN6" s="129"/>
      <c r="BO6" s="126"/>
      <c r="BP6" s="138"/>
      <c r="BQ6" s="126"/>
      <c r="BR6" s="138"/>
      <c r="BS6" s="126"/>
      <c r="BT6" s="138"/>
      <c r="BU6" s="126"/>
      <c r="BV6" s="130"/>
      <c r="BW6" s="132"/>
      <c r="BX6" s="144"/>
    </row>
    <row r="7" spans="1:76" s="133" customFormat="1" ht="20.25" customHeight="1">
      <c r="A7" s="149"/>
      <c r="B7" s="270"/>
      <c r="C7" s="270"/>
      <c r="D7" s="271"/>
      <c r="E7" s="271"/>
      <c r="F7" s="276" t="s">
        <v>11</v>
      </c>
      <c r="G7" s="277"/>
      <c r="H7" s="274" t="s">
        <v>12</v>
      </c>
      <c r="I7" s="275"/>
      <c r="J7" s="281" t="s">
        <v>13</v>
      </c>
      <c r="K7" s="277"/>
      <c r="L7" s="282" t="s">
        <v>14</v>
      </c>
      <c r="M7" s="293"/>
      <c r="N7" s="294" t="s">
        <v>6</v>
      </c>
      <c r="O7" s="295"/>
      <c r="P7" s="149" t="s">
        <v>10</v>
      </c>
      <c r="Q7" s="149" t="s">
        <v>10</v>
      </c>
      <c r="R7" s="283" t="s">
        <v>15</v>
      </c>
      <c r="S7" s="284"/>
      <c r="T7" s="285"/>
      <c r="U7" s="286"/>
      <c r="V7" s="324"/>
      <c r="W7" s="325"/>
      <c r="X7" s="329"/>
      <c r="Y7" s="329"/>
      <c r="Z7" s="283" t="s">
        <v>16</v>
      </c>
      <c r="AA7" s="289"/>
      <c r="AB7" s="153" t="s">
        <v>10</v>
      </c>
      <c r="AC7" s="149" t="s">
        <v>10</v>
      </c>
      <c r="AD7" s="276" t="s">
        <v>17</v>
      </c>
      <c r="AE7" s="277"/>
      <c r="AF7" s="282" t="s">
        <v>18</v>
      </c>
      <c r="AG7" s="275"/>
      <c r="AH7" s="282" t="s">
        <v>19</v>
      </c>
      <c r="AI7" s="275"/>
      <c r="AJ7" s="281" t="s">
        <v>20</v>
      </c>
      <c r="AK7" s="270"/>
      <c r="AL7" s="281" t="s">
        <v>21</v>
      </c>
      <c r="AM7" s="277"/>
      <c r="AN7" s="153" t="s">
        <v>10</v>
      </c>
      <c r="AO7" s="149" t="s">
        <v>10</v>
      </c>
      <c r="AP7" s="281" t="s">
        <v>22</v>
      </c>
      <c r="AQ7" s="277"/>
      <c r="AR7" s="282" t="s">
        <v>23</v>
      </c>
      <c r="AS7" s="275"/>
      <c r="AT7" s="307" t="s">
        <v>24</v>
      </c>
      <c r="AU7" s="308"/>
      <c r="AV7" s="313" t="s">
        <v>25</v>
      </c>
      <c r="AW7" s="314"/>
      <c r="AX7" s="313" t="s">
        <v>25</v>
      </c>
      <c r="AY7" s="271"/>
      <c r="AZ7" s="151" t="s">
        <v>10</v>
      </c>
      <c r="BA7" s="157" t="s">
        <v>10</v>
      </c>
      <c r="BB7" s="271" t="s">
        <v>25</v>
      </c>
      <c r="BC7" s="271"/>
      <c r="BD7" s="281" t="s">
        <v>214</v>
      </c>
      <c r="BE7" s="277"/>
      <c r="BF7" s="281" t="s">
        <v>216</v>
      </c>
      <c r="BG7" s="277"/>
      <c r="BH7" s="281" t="s">
        <v>216</v>
      </c>
      <c r="BI7" s="277"/>
      <c r="BJ7" s="307" t="s">
        <v>24</v>
      </c>
      <c r="BK7" s="284"/>
      <c r="BL7" s="158" t="s">
        <v>10</v>
      </c>
      <c r="BM7" s="157" t="s">
        <v>10</v>
      </c>
      <c r="BN7" s="270" t="s">
        <v>26</v>
      </c>
      <c r="BO7" s="277"/>
      <c r="BP7" s="281" t="s">
        <v>26</v>
      </c>
      <c r="BQ7" s="277"/>
      <c r="BR7" s="282" t="s">
        <v>27</v>
      </c>
      <c r="BS7" s="275"/>
      <c r="BT7" s="282" t="s">
        <v>28</v>
      </c>
      <c r="BU7" s="275"/>
      <c r="BV7" s="137"/>
      <c r="BW7" s="127"/>
      <c r="BX7" s="153" t="s">
        <v>10</v>
      </c>
    </row>
    <row r="8" spans="1:76" s="133" customFormat="1" ht="20.25" customHeight="1">
      <c r="A8" s="149"/>
      <c r="B8" s="129"/>
      <c r="C8" s="126"/>
      <c r="D8" s="270"/>
      <c r="E8" s="270"/>
      <c r="F8" s="159"/>
      <c r="G8" s="126"/>
      <c r="H8" s="274" t="s">
        <v>29</v>
      </c>
      <c r="I8" s="275"/>
      <c r="J8" s="137"/>
      <c r="K8" s="126"/>
      <c r="L8" s="138"/>
      <c r="M8" s="126"/>
      <c r="N8" s="160"/>
      <c r="O8" s="161"/>
      <c r="P8" s="149"/>
      <c r="Q8" s="149"/>
      <c r="R8" s="285"/>
      <c r="S8" s="286"/>
      <c r="T8" s="285"/>
      <c r="U8" s="286"/>
      <c r="V8" s="324"/>
      <c r="W8" s="325"/>
      <c r="X8" s="329"/>
      <c r="Y8" s="329"/>
      <c r="Z8" s="285"/>
      <c r="AA8" s="290"/>
      <c r="AB8" s="153"/>
      <c r="AC8" s="149"/>
      <c r="AD8" s="276" t="s">
        <v>30</v>
      </c>
      <c r="AE8" s="277"/>
      <c r="AF8" s="282" t="s">
        <v>31</v>
      </c>
      <c r="AG8" s="275"/>
      <c r="AH8" s="282" t="s">
        <v>31</v>
      </c>
      <c r="AI8" s="275"/>
      <c r="AJ8" s="281" t="s">
        <v>32</v>
      </c>
      <c r="AK8" s="270"/>
      <c r="AL8" s="281" t="s">
        <v>31</v>
      </c>
      <c r="AM8" s="277"/>
      <c r="AN8" s="153"/>
      <c r="AO8" s="149"/>
      <c r="AP8" s="281" t="s">
        <v>31</v>
      </c>
      <c r="AQ8" s="277"/>
      <c r="AR8" s="282" t="s">
        <v>31</v>
      </c>
      <c r="AS8" s="275"/>
      <c r="AT8" s="309"/>
      <c r="AU8" s="310"/>
      <c r="AV8" s="313" t="s">
        <v>33</v>
      </c>
      <c r="AW8" s="314"/>
      <c r="AX8" s="313" t="s">
        <v>33</v>
      </c>
      <c r="AY8" s="271"/>
      <c r="AZ8" s="151"/>
      <c r="BA8" s="157"/>
      <c r="BB8" s="271" t="s">
        <v>33</v>
      </c>
      <c r="BC8" s="271"/>
      <c r="BD8" s="281" t="s">
        <v>31</v>
      </c>
      <c r="BE8" s="277"/>
      <c r="BF8" s="281" t="s">
        <v>217</v>
      </c>
      <c r="BG8" s="277"/>
      <c r="BH8" s="281" t="s">
        <v>218</v>
      </c>
      <c r="BI8" s="277"/>
      <c r="BJ8" s="309"/>
      <c r="BK8" s="286"/>
      <c r="BL8" s="158"/>
      <c r="BM8" s="157"/>
      <c r="BN8" s="270" t="s">
        <v>30</v>
      </c>
      <c r="BO8" s="277"/>
      <c r="BP8" s="281" t="s">
        <v>34</v>
      </c>
      <c r="BQ8" s="277"/>
      <c r="BR8" s="282" t="s">
        <v>35</v>
      </c>
      <c r="BS8" s="275"/>
      <c r="BT8" s="282" t="s">
        <v>36</v>
      </c>
      <c r="BU8" s="275"/>
      <c r="BV8" s="281" t="s">
        <v>37</v>
      </c>
      <c r="BW8" s="277"/>
      <c r="BX8" s="153"/>
    </row>
    <row r="9" spans="1:76" s="133" customFormat="1" ht="20.25" customHeight="1">
      <c r="A9" s="149"/>
      <c r="B9" s="129"/>
      <c r="C9" s="126"/>
      <c r="D9" s="270"/>
      <c r="E9" s="270"/>
      <c r="F9" s="162"/>
      <c r="G9" s="131"/>
      <c r="H9" s="163"/>
      <c r="I9" s="131"/>
      <c r="J9" s="164"/>
      <c r="K9" s="131"/>
      <c r="L9" s="163"/>
      <c r="M9" s="131"/>
      <c r="N9" s="165"/>
      <c r="O9" s="166"/>
      <c r="P9" s="149" t="s">
        <v>39</v>
      </c>
      <c r="Q9" s="149" t="s">
        <v>39</v>
      </c>
      <c r="R9" s="287"/>
      <c r="S9" s="288"/>
      <c r="T9" s="291"/>
      <c r="U9" s="322"/>
      <c r="V9" s="326"/>
      <c r="W9" s="327"/>
      <c r="X9" s="330"/>
      <c r="Y9" s="330"/>
      <c r="Z9" s="291"/>
      <c r="AA9" s="292"/>
      <c r="AB9" s="153" t="s">
        <v>39</v>
      </c>
      <c r="AC9" s="149" t="s">
        <v>39</v>
      </c>
      <c r="AD9" s="162"/>
      <c r="AE9" s="131"/>
      <c r="AF9" s="163"/>
      <c r="AG9" s="131"/>
      <c r="AH9" s="163"/>
      <c r="AI9" s="131"/>
      <c r="AJ9" s="301" t="s">
        <v>40</v>
      </c>
      <c r="AK9" s="302"/>
      <c r="AL9" s="164"/>
      <c r="AM9" s="131"/>
      <c r="AN9" s="153" t="s">
        <v>39</v>
      </c>
      <c r="AO9" s="149" t="s">
        <v>39</v>
      </c>
      <c r="AP9" s="164"/>
      <c r="AQ9" s="131"/>
      <c r="AR9" s="163"/>
      <c r="AS9" s="131"/>
      <c r="AT9" s="311"/>
      <c r="AU9" s="312"/>
      <c r="AV9" s="303" t="s">
        <v>30</v>
      </c>
      <c r="AW9" s="304"/>
      <c r="AX9" s="303" t="s">
        <v>41</v>
      </c>
      <c r="AY9" s="305"/>
      <c r="AZ9" s="151" t="s">
        <v>39</v>
      </c>
      <c r="BA9" s="157" t="s">
        <v>39</v>
      </c>
      <c r="BB9" s="305" t="s">
        <v>42</v>
      </c>
      <c r="BC9" s="305"/>
      <c r="BD9" s="164"/>
      <c r="BE9" s="131"/>
      <c r="BF9" s="303" t="s">
        <v>31</v>
      </c>
      <c r="BG9" s="304"/>
      <c r="BH9" s="303" t="s">
        <v>31</v>
      </c>
      <c r="BI9" s="304"/>
      <c r="BJ9" s="311"/>
      <c r="BK9" s="288"/>
      <c r="BL9" s="158" t="s">
        <v>39</v>
      </c>
      <c r="BM9" s="157" t="s">
        <v>39</v>
      </c>
      <c r="BN9" s="130"/>
      <c r="BO9" s="131"/>
      <c r="BP9" s="163"/>
      <c r="BQ9" s="131"/>
      <c r="BR9" s="163"/>
      <c r="BS9" s="131"/>
      <c r="BT9" s="163"/>
      <c r="BU9" s="131"/>
      <c r="BV9" s="301" t="s">
        <v>43</v>
      </c>
      <c r="BW9" s="306"/>
      <c r="BX9" s="153" t="s">
        <v>39</v>
      </c>
    </row>
    <row r="10" spans="1:76" s="133" customFormat="1" ht="20.25" customHeight="1">
      <c r="A10" s="129"/>
      <c r="B10" s="129"/>
      <c r="C10" s="167"/>
      <c r="D10" s="129"/>
      <c r="E10" s="168"/>
      <c r="F10" s="162"/>
      <c r="G10" s="169" t="s">
        <v>44</v>
      </c>
      <c r="H10" s="163"/>
      <c r="I10" s="169" t="s">
        <v>45</v>
      </c>
      <c r="J10" s="137"/>
      <c r="K10" s="167" t="s">
        <v>46</v>
      </c>
      <c r="L10" s="163"/>
      <c r="M10" s="170" t="s">
        <v>45</v>
      </c>
      <c r="N10" s="169"/>
      <c r="O10" s="169" t="s">
        <v>47</v>
      </c>
      <c r="P10" s="164"/>
      <c r="Q10" s="130"/>
      <c r="R10" s="138"/>
      <c r="S10" s="167" t="s">
        <v>45</v>
      </c>
      <c r="T10" s="171"/>
      <c r="U10" s="172" t="s">
        <v>46</v>
      </c>
      <c r="V10" s="171"/>
      <c r="W10" s="173" t="s">
        <v>47</v>
      </c>
      <c r="X10" s="171"/>
      <c r="Y10" s="173" t="s">
        <v>47</v>
      </c>
      <c r="Z10" s="171"/>
      <c r="AA10" s="174" t="s">
        <v>45</v>
      </c>
      <c r="AB10" s="164"/>
      <c r="AC10" s="130"/>
      <c r="AD10" s="162"/>
      <c r="AE10" s="169" t="s">
        <v>48</v>
      </c>
      <c r="AF10" s="138"/>
      <c r="AG10" s="167" t="s">
        <v>45</v>
      </c>
      <c r="AH10" s="163"/>
      <c r="AI10" s="169" t="s">
        <v>45</v>
      </c>
      <c r="AJ10" s="164"/>
      <c r="AK10" s="175" t="s">
        <v>45</v>
      </c>
      <c r="AL10" s="164"/>
      <c r="AM10" s="169" t="s">
        <v>48</v>
      </c>
      <c r="AN10" s="164"/>
      <c r="AO10" s="130"/>
      <c r="AP10" s="164"/>
      <c r="AQ10" s="169" t="s">
        <v>45</v>
      </c>
      <c r="AR10" s="138"/>
      <c r="AS10" s="167" t="s">
        <v>45</v>
      </c>
      <c r="AT10" s="164"/>
      <c r="AU10" s="175" t="s">
        <v>49</v>
      </c>
      <c r="AV10" s="147"/>
      <c r="AW10" s="168" t="s">
        <v>50</v>
      </c>
      <c r="AX10" s="147"/>
      <c r="AY10" s="168" t="s">
        <v>50</v>
      </c>
      <c r="AZ10" s="162"/>
      <c r="BA10" s="176"/>
      <c r="BB10" s="132"/>
      <c r="BC10" s="175" t="s">
        <v>50</v>
      </c>
      <c r="BD10" s="164"/>
      <c r="BE10" s="169" t="s">
        <v>48</v>
      </c>
      <c r="BF10" s="164"/>
      <c r="BG10" s="169" t="s">
        <v>45</v>
      </c>
      <c r="BH10" s="138"/>
      <c r="BI10" s="167" t="s">
        <v>45</v>
      </c>
      <c r="BJ10" s="164"/>
      <c r="BK10" s="175" t="s">
        <v>49</v>
      </c>
      <c r="BL10" s="162"/>
      <c r="BM10" s="176"/>
      <c r="BN10" s="130"/>
      <c r="BO10" s="169" t="s">
        <v>48</v>
      </c>
      <c r="BP10" s="138"/>
      <c r="BQ10" s="167" t="s">
        <v>48</v>
      </c>
      <c r="BR10" s="138"/>
      <c r="BS10" s="167" t="s">
        <v>45</v>
      </c>
      <c r="BT10" s="163"/>
      <c r="BU10" s="169" t="s">
        <v>45</v>
      </c>
      <c r="BV10" s="164"/>
      <c r="BW10" s="175" t="s">
        <v>45</v>
      </c>
      <c r="BX10" s="164"/>
    </row>
    <row r="11" spans="1:76" s="133" customFormat="1" ht="28.95" customHeight="1">
      <c r="A11" s="149"/>
      <c r="B11" s="129"/>
      <c r="C11" s="126"/>
      <c r="D11" s="129"/>
      <c r="E11" s="127"/>
      <c r="F11" s="159"/>
      <c r="G11" s="126"/>
      <c r="H11" s="177"/>
      <c r="I11" s="126"/>
      <c r="J11" s="148"/>
      <c r="K11" s="140"/>
      <c r="L11" s="148"/>
      <c r="M11" s="140"/>
      <c r="N11" s="126"/>
      <c r="O11" s="126"/>
      <c r="P11" s="153" t="s">
        <v>51</v>
      </c>
      <c r="Q11" s="149" t="s">
        <v>51</v>
      </c>
      <c r="R11" s="148"/>
      <c r="S11" s="140"/>
      <c r="T11" s="129"/>
      <c r="U11" s="129"/>
      <c r="V11" s="178"/>
      <c r="W11" s="179"/>
      <c r="X11" s="178"/>
      <c r="Y11" s="179"/>
      <c r="Z11" s="178"/>
      <c r="AA11" s="180"/>
      <c r="AB11" s="181" t="s">
        <v>51</v>
      </c>
      <c r="AC11" s="149" t="s">
        <v>51</v>
      </c>
      <c r="AD11" s="148"/>
      <c r="AE11" s="140"/>
      <c r="AF11" s="148"/>
      <c r="AG11" s="140"/>
      <c r="AH11" s="138"/>
      <c r="AI11" s="126"/>
      <c r="AJ11" s="137"/>
      <c r="AK11" s="127"/>
      <c r="AL11" s="148"/>
      <c r="AM11" s="140"/>
      <c r="AN11" s="149" t="s">
        <v>51</v>
      </c>
      <c r="AO11" s="149" t="s">
        <v>51</v>
      </c>
      <c r="AP11" s="148"/>
      <c r="AQ11" s="140"/>
      <c r="AR11" s="148"/>
      <c r="AS11" s="140"/>
      <c r="AT11" s="137"/>
      <c r="AU11" s="127"/>
      <c r="AV11" s="182"/>
      <c r="AW11" s="143"/>
      <c r="AX11" s="182"/>
      <c r="AY11" s="183"/>
      <c r="AZ11" s="151" t="s">
        <v>51</v>
      </c>
      <c r="BA11" s="157" t="s">
        <v>51</v>
      </c>
      <c r="BB11" s="127"/>
      <c r="BC11" s="127"/>
      <c r="BD11" s="148"/>
      <c r="BE11" s="140"/>
      <c r="BF11" s="148"/>
      <c r="BG11" s="140"/>
      <c r="BH11" s="148"/>
      <c r="BI11" s="140"/>
      <c r="BJ11" s="137"/>
      <c r="BK11" s="127"/>
      <c r="BL11" s="158" t="s">
        <v>51</v>
      </c>
      <c r="BM11" s="157" t="s">
        <v>51</v>
      </c>
      <c r="BN11" s="129"/>
      <c r="BO11" s="126"/>
      <c r="BP11" s="139"/>
      <c r="BQ11" s="140"/>
      <c r="BR11" s="139"/>
      <c r="BS11" s="140"/>
      <c r="BT11" s="126"/>
      <c r="BU11" s="126"/>
      <c r="BV11" s="137"/>
      <c r="BW11" s="127"/>
      <c r="BX11" s="181" t="s">
        <v>51</v>
      </c>
    </row>
    <row r="12" spans="1:76" s="133" customFormat="1" ht="28.95" customHeight="1">
      <c r="A12" s="149"/>
      <c r="B12" s="149"/>
      <c r="C12" s="184"/>
      <c r="D12" s="149"/>
      <c r="E12" s="168"/>
      <c r="F12" s="151" t="s">
        <v>53</v>
      </c>
      <c r="G12" s="185">
        <v>209</v>
      </c>
      <c r="H12" s="152" t="s">
        <v>53</v>
      </c>
      <c r="I12" s="185">
        <v>11307</v>
      </c>
      <c r="J12" s="186" t="s">
        <v>53</v>
      </c>
      <c r="K12" s="185">
        <v>85</v>
      </c>
      <c r="L12" s="186" t="s">
        <v>53</v>
      </c>
      <c r="M12" s="185">
        <v>677</v>
      </c>
      <c r="N12" s="186" t="s">
        <v>53</v>
      </c>
      <c r="O12" s="185">
        <v>3928</v>
      </c>
      <c r="P12" s="153" t="s">
        <v>52</v>
      </c>
      <c r="Q12" s="149" t="s">
        <v>52</v>
      </c>
      <c r="R12" s="186" t="s">
        <v>53</v>
      </c>
      <c r="S12" s="187">
        <v>5.8020679468242244</v>
      </c>
      <c r="T12" s="149" t="s">
        <v>53</v>
      </c>
      <c r="U12" s="185">
        <v>159</v>
      </c>
      <c r="V12" s="186" t="s">
        <v>53</v>
      </c>
      <c r="W12" s="185">
        <v>2929</v>
      </c>
      <c r="X12" s="186" t="s">
        <v>53</v>
      </c>
      <c r="Y12" s="185">
        <v>14441</v>
      </c>
      <c r="Z12" s="186" t="s">
        <v>53</v>
      </c>
      <c r="AA12" s="187">
        <v>4.9303516558552403</v>
      </c>
      <c r="AB12" s="149" t="s">
        <v>52</v>
      </c>
      <c r="AC12" s="149" t="s">
        <v>52</v>
      </c>
      <c r="AD12" s="151" t="s">
        <v>53</v>
      </c>
      <c r="AE12" s="185">
        <v>230</v>
      </c>
      <c r="AF12" s="186" t="s">
        <v>53</v>
      </c>
      <c r="AG12" s="185">
        <v>4335</v>
      </c>
      <c r="AH12" s="154" t="s">
        <v>53</v>
      </c>
      <c r="AI12" s="185">
        <v>54691</v>
      </c>
      <c r="AJ12" s="153" t="s">
        <v>53</v>
      </c>
      <c r="AK12" s="187">
        <v>12.616147635524799</v>
      </c>
      <c r="AL12" s="186" t="s">
        <v>53</v>
      </c>
      <c r="AM12" s="185">
        <v>131</v>
      </c>
      <c r="AN12" s="149" t="s">
        <v>52</v>
      </c>
      <c r="AO12" s="149" t="s">
        <v>52</v>
      </c>
      <c r="AP12" s="186" t="s">
        <v>53</v>
      </c>
      <c r="AQ12" s="185">
        <v>2668</v>
      </c>
      <c r="AR12" s="186" t="s">
        <v>53</v>
      </c>
      <c r="AS12" s="185">
        <v>29906</v>
      </c>
      <c r="AT12" s="153" t="s">
        <v>53</v>
      </c>
      <c r="AU12" s="187">
        <v>11.209145427286357</v>
      </c>
      <c r="AV12" s="188" t="s">
        <v>53</v>
      </c>
      <c r="AW12" s="187">
        <v>97.433356456248148</v>
      </c>
      <c r="AX12" s="188" t="s">
        <v>53</v>
      </c>
      <c r="AY12" s="189">
        <v>97.475728155339809</v>
      </c>
      <c r="AZ12" s="151" t="s">
        <v>52</v>
      </c>
      <c r="BA12" s="157" t="s">
        <v>52</v>
      </c>
      <c r="BB12" s="150" t="s">
        <v>53</v>
      </c>
      <c r="BC12" s="187">
        <v>97.389192471159674</v>
      </c>
      <c r="BD12" s="186" t="s">
        <v>53</v>
      </c>
      <c r="BE12" s="185">
        <v>5</v>
      </c>
      <c r="BF12" s="186" t="s">
        <v>53</v>
      </c>
      <c r="BG12" s="185">
        <v>121</v>
      </c>
      <c r="BH12" s="186" t="s">
        <v>53</v>
      </c>
      <c r="BI12" s="185">
        <v>710</v>
      </c>
      <c r="BJ12" s="153" t="s">
        <v>53</v>
      </c>
      <c r="BK12" s="189">
        <v>5.8677685950413228</v>
      </c>
      <c r="BL12" s="158" t="s">
        <v>52</v>
      </c>
      <c r="BM12" s="157" t="s">
        <v>52</v>
      </c>
      <c r="BN12" s="149" t="s">
        <v>53</v>
      </c>
      <c r="BO12" s="185">
        <v>51</v>
      </c>
      <c r="BP12" s="156" t="s">
        <v>53</v>
      </c>
      <c r="BQ12" s="185">
        <v>36</v>
      </c>
      <c r="BR12" s="156" t="s">
        <v>53</v>
      </c>
      <c r="BS12" s="185">
        <v>2585</v>
      </c>
      <c r="BT12" s="155" t="s">
        <v>53</v>
      </c>
      <c r="BU12" s="185">
        <v>29042</v>
      </c>
      <c r="BV12" s="153" t="s">
        <v>53</v>
      </c>
      <c r="BW12" s="187">
        <v>11.234816247582206</v>
      </c>
      <c r="BX12" s="151" t="s">
        <v>52</v>
      </c>
    </row>
    <row r="13" spans="1:76" s="133" customFormat="1" ht="28.95" customHeight="1">
      <c r="A13" s="129"/>
      <c r="B13" s="149"/>
      <c r="C13" s="184"/>
      <c r="D13" s="149"/>
      <c r="E13" s="168"/>
      <c r="F13" s="151"/>
      <c r="G13" s="185"/>
      <c r="H13" s="152"/>
      <c r="I13" s="185"/>
      <c r="J13" s="186"/>
      <c r="K13" s="185"/>
      <c r="L13" s="186"/>
      <c r="M13" s="185"/>
      <c r="N13" s="186"/>
      <c r="O13" s="184"/>
      <c r="P13" s="137"/>
      <c r="Q13" s="129"/>
      <c r="R13" s="186"/>
      <c r="S13" s="185"/>
      <c r="T13" s="149"/>
      <c r="U13" s="149"/>
      <c r="V13" s="186"/>
      <c r="W13" s="157"/>
      <c r="X13" s="186"/>
      <c r="Y13" s="157"/>
      <c r="Z13" s="186"/>
      <c r="AA13" s="187"/>
      <c r="AB13" s="129"/>
      <c r="AC13" s="129"/>
      <c r="AD13" s="151"/>
      <c r="AE13" s="185"/>
      <c r="AF13" s="186"/>
      <c r="AG13" s="185"/>
      <c r="AH13" s="156"/>
      <c r="AI13" s="185"/>
      <c r="AJ13" s="186"/>
      <c r="AK13" s="187"/>
      <c r="AL13" s="186"/>
      <c r="AM13" s="185"/>
      <c r="AN13" s="129"/>
      <c r="AO13" s="129"/>
      <c r="AP13" s="186"/>
      <c r="AQ13" s="185"/>
      <c r="AR13" s="186"/>
      <c r="AS13" s="185"/>
      <c r="AT13" s="153"/>
      <c r="AU13" s="187"/>
      <c r="AV13" s="188"/>
      <c r="AW13" s="187"/>
      <c r="AX13" s="188"/>
      <c r="AY13" s="189"/>
      <c r="AZ13" s="159"/>
      <c r="BA13" s="179"/>
      <c r="BB13" s="150"/>
      <c r="BC13" s="187"/>
      <c r="BD13" s="186"/>
      <c r="BE13" s="185"/>
      <c r="BF13" s="186"/>
      <c r="BG13" s="185"/>
      <c r="BH13" s="186"/>
      <c r="BI13" s="185"/>
      <c r="BJ13" s="153"/>
      <c r="BK13" s="189"/>
      <c r="BL13" s="190"/>
      <c r="BM13" s="179"/>
      <c r="BN13" s="149"/>
      <c r="BO13" s="185"/>
      <c r="BP13" s="156"/>
      <c r="BQ13" s="185"/>
      <c r="BR13" s="156"/>
      <c r="BS13" s="185"/>
      <c r="BT13" s="155"/>
      <c r="BU13" s="185"/>
      <c r="BV13" s="153"/>
      <c r="BW13" s="191"/>
      <c r="BX13" s="159"/>
    </row>
    <row r="14" spans="1:76" s="133" customFormat="1" ht="28.95" customHeight="1">
      <c r="A14" s="192"/>
      <c r="B14" s="149"/>
      <c r="C14" s="184"/>
      <c r="D14" s="149"/>
      <c r="E14" s="168"/>
      <c r="F14" s="151" t="s">
        <v>55</v>
      </c>
      <c r="G14" s="185">
        <v>63</v>
      </c>
      <c r="H14" s="193" t="s">
        <v>55</v>
      </c>
      <c r="I14" s="185">
        <v>4159</v>
      </c>
      <c r="J14" s="186" t="s">
        <v>55</v>
      </c>
      <c r="K14" s="185">
        <v>28</v>
      </c>
      <c r="L14" s="186" t="s">
        <v>55</v>
      </c>
      <c r="M14" s="185">
        <v>226</v>
      </c>
      <c r="N14" s="186" t="s">
        <v>55</v>
      </c>
      <c r="O14" s="185">
        <v>1440</v>
      </c>
      <c r="P14" s="192" t="s">
        <v>54</v>
      </c>
      <c r="Q14" s="192" t="s">
        <v>54</v>
      </c>
      <c r="R14" s="186" t="s">
        <v>55</v>
      </c>
      <c r="S14" s="187">
        <v>6.3716814159292037</v>
      </c>
      <c r="T14" s="149" t="s">
        <v>55</v>
      </c>
      <c r="U14" s="185">
        <v>62</v>
      </c>
      <c r="V14" s="186" t="s">
        <v>55</v>
      </c>
      <c r="W14" s="185">
        <v>1249</v>
      </c>
      <c r="X14" s="186" t="s">
        <v>55</v>
      </c>
      <c r="Y14" s="185">
        <v>6344</v>
      </c>
      <c r="Z14" s="186" t="s">
        <v>55</v>
      </c>
      <c r="AA14" s="187">
        <v>5.0792634107285828</v>
      </c>
      <c r="AB14" s="192" t="s">
        <v>54</v>
      </c>
      <c r="AC14" s="192" t="s">
        <v>54</v>
      </c>
      <c r="AD14" s="151" t="s">
        <v>55</v>
      </c>
      <c r="AE14" s="185">
        <v>47</v>
      </c>
      <c r="AF14" s="186" t="s">
        <v>55</v>
      </c>
      <c r="AG14" s="185">
        <v>1408</v>
      </c>
      <c r="AH14" s="156" t="s">
        <v>55</v>
      </c>
      <c r="AI14" s="185">
        <v>21557</v>
      </c>
      <c r="AJ14" s="186" t="s">
        <v>55</v>
      </c>
      <c r="AK14" s="187">
        <v>15.310369318181818</v>
      </c>
      <c r="AL14" s="186" t="s">
        <v>55</v>
      </c>
      <c r="AM14" s="185">
        <v>34</v>
      </c>
      <c r="AN14" s="192" t="s">
        <v>54</v>
      </c>
      <c r="AO14" s="192" t="s">
        <v>54</v>
      </c>
      <c r="AP14" s="186" t="s">
        <v>55</v>
      </c>
      <c r="AQ14" s="185">
        <v>914</v>
      </c>
      <c r="AR14" s="186" t="s">
        <v>55</v>
      </c>
      <c r="AS14" s="185">
        <v>12022</v>
      </c>
      <c r="AT14" s="153" t="s">
        <v>55</v>
      </c>
      <c r="AU14" s="187">
        <v>13.153172866520787</v>
      </c>
      <c r="AV14" s="188" t="s">
        <v>55</v>
      </c>
      <c r="AW14" s="187">
        <v>96.878870448352743</v>
      </c>
      <c r="AX14" s="188" t="s">
        <v>55</v>
      </c>
      <c r="AY14" s="189">
        <v>97.237033446437223</v>
      </c>
      <c r="AZ14" s="194" t="s">
        <v>54</v>
      </c>
      <c r="BA14" s="195" t="s">
        <v>54</v>
      </c>
      <c r="BB14" s="150" t="s">
        <v>55</v>
      </c>
      <c r="BC14" s="187">
        <v>96.504559270516722</v>
      </c>
      <c r="BD14" s="186" t="s">
        <v>55</v>
      </c>
      <c r="BE14" s="196">
        <v>0</v>
      </c>
      <c r="BF14" s="186" t="s">
        <v>55</v>
      </c>
      <c r="BG14" s="185">
        <v>0</v>
      </c>
      <c r="BH14" s="186" t="s">
        <v>55</v>
      </c>
      <c r="BI14" s="185">
        <v>0</v>
      </c>
      <c r="BJ14" s="153" t="s">
        <v>55</v>
      </c>
      <c r="BK14" s="189">
        <v>0</v>
      </c>
      <c r="BL14" s="197" t="s">
        <v>54</v>
      </c>
      <c r="BM14" s="195" t="s">
        <v>54</v>
      </c>
      <c r="BN14" s="149" t="s">
        <v>55</v>
      </c>
      <c r="BO14" s="185">
        <v>17</v>
      </c>
      <c r="BP14" s="156" t="s">
        <v>55</v>
      </c>
      <c r="BQ14" s="185">
        <v>10</v>
      </c>
      <c r="BR14" s="156" t="s">
        <v>55</v>
      </c>
      <c r="BS14" s="185">
        <v>1077</v>
      </c>
      <c r="BT14" s="155" t="s">
        <v>55</v>
      </c>
      <c r="BU14" s="185">
        <v>13760</v>
      </c>
      <c r="BV14" s="153" t="s">
        <v>55</v>
      </c>
      <c r="BW14" s="187">
        <v>12.776230269266481</v>
      </c>
      <c r="BX14" s="194" t="s">
        <v>54</v>
      </c>
    </row>
    <row r="15" spans="1:76" s="133" customFormat="1" ht="28.95" customHeight="1">
      <c r="A15" s="192"/>
      <c r="B15" s="149"/>
      <c r="C15" s="184"/>
      <c r="D15" s="149"/>
      <c r="E15" s="168"/>
      <c r="F15" s="151" t="s">
        <v>57</v>
      </c>
      <c r="G15" s="185">
        <v>24</v>
      </c>
      <c r="H15" s="193" t="s">
        <v>57</v>
      </c>
      <c r="I15" s="185">
        <v>1326</v>
      </c>
      <c r="J15" s="186" t="s">
        <v>57</v>
      </c>
      <c r="K15" s="185">
        <v>14</v>
      </c>
      <c r="L15" s="186" t="s">
        <v>57</v>
      </c>
      <c r="M15" s="185">
        <v>137</v>
      </c>
      <c r="N15" s="186" t="s">
        <v>57</v>
      </c>
      <c r="O15" s="185">
        <v>919</v>
      </c>
      <c r="P15" s="192" t="s">
        <v>56</v>
      </c>
      <c r="Q15" s="192" t="s">
        <v>56</v>
      </c>
      <c r="R15" s="186" t="s">
        <v>57</v>
      </c>
      <c r="S15" s="187">
        <v>6.7080291970802923</v>
      </c>
      <c r="T15" s="149" t="s">
        <v>57</v>
      </c>
      <c r="U15" s="185">
        <v>28</v>
      </c>
      <c r="V15" s="186" t="s">
        <v>57</v>
      </c>
      <c r="W15" s="185">
        <v>581</v>
      </c>
      <c r="X15" s="186" t="s">
        <v>57</v>
      </c>
      <c r="Y15" s="185">
        <v>2868</v>
      </c>
      <c r="Z15" s="186" t="s">
        <v>57</v>
      </c>
      <c r="AA15" s="187">
        <v>4.9363166953528399</v>
      </c>
      <c r="AB15" s="192" t="s">
        <v>56</v>
      </c>
      <c r="AC15" s="192" t="s">
        <v>56</v>
      </c>
      <c r="AD15" s="151" t="s">
        <v>57</v>
      </c>
      <c r="AE15" s="185">
        <v>38</v>
      </c>
      <c r="AF15" s="186" t="s">
        <v>57</v>
      </c>
      <c r="AG15" s="185">
        <v>701</v>
      </c>
      <c r="AH15" s="156" t="s">
        <v>57</v>
      </c>
      <c r="AI15" s="185">
        <v>9298</v>
      </c>
      <c r="AJ15" s="186" t="s">
        <v>57</v>
      </c>
      <c r="AK15" s="187">
        <v>13.263908701854493</v>
      </c>
      <c r="AL15" s="186" t="s">
        <v>57</v>
      </c>
      <c r="AM15" s="185">
        <v>20</v>
      </c>
      <c r="AN15" s="192" t="s">
        <v>56</v>
      </c>
      <c r="AO15" s="192" t="s">
        <v>56</v>
      </c>
      <c r="AP15" s="186" t="s">
        <v>57</v>
      </c>
      <c r="AQ15" s="185">
        <v>405</v>
      </c>
      <c r="AR15" s="186" t="s">
        <v>57</v>
      </c>
      <c r="AS15" s="185">
        <v>4815</v>
      </c>
      <c r="AT15" s="153" t="s">
        <v>57</v>
      </c>
      <c r="AU15" s="187">
        <v>11.888888888888889</v>
      </c>
      <c r="AV15" s="188" t="s">
        <v>57</v>
      </c>
      <c r="AW15" s="187">
        <v>97.659709044908283</v>
      </c>
      <c r="AX15" s="188" t="s">
        <v>57</v>
      </c>
      <c r="AY15" s="189">
        <v>97.477931904161409</v>
      </c>
      <c r="AZ15" s="194" t="s">
        <v>56</v>
      </c>
      <c r="BA15" s="195" t="s">
        <v>56</v>
      </c>
      <c r="BB15" s="150" t="s">
        <v>57</v>
      </c>
      <c r="BC15" s="187">
        <v>97.842639593908629</v>
      </c>
      <c r="BD15" s="186" t="s">
        <v>57</v>
      </c>
      <c r="BE15" s="196">
        <v>0</v>
      </c>
      <c r="BF15" s="186" t="s">
        <v>57</v>
      </c>
      <c r="BG15" s="185">
        <v>0</v>
      </c>
      <c r="BH15" s="186" t="s">
        <v>57</v>
      </c>
      <c r="BI15" s="185">
        <v>0</v>
      </c>
      <c r="BJ15" s="153" t="s">
        <v>57</v>
      </c>
      <c r="BK15" s="189">
        <v>0</v>
      </c>
      <c r="BL15" s="197" t="s">
        <v>56</v>
      </c>
      <c r="BM15" s="195" t="s">
        <v>56</v>
      </c>
      <c r="BN15" s="149" t="s">
        <v>57</v>
      </c>
      <c r="BO15" s="185">
        <v>8</v>
      </c>
      <c r="BP15" s="156" t="s">
        <v>57</v>
      </c>
      <c r="BQ15" s="185">
        <v>6</v>
      </c>
      <c r="BR15" s="156" t="s">
        <v>57</v>
      </c>
      <c r="BS15" s="185">
        <v>361</v>
      </c>
      <c r="BT15" s="155" t="s">
        <v>57</v>
      </c>
      <c r="BU15" s="185">
        <v>4122</v>
      </c>
      <c r="BV15" s="153" t="s">
        <v>57</v>
      </c>
      <c r="BW15" s="187">
        <v>11.418282548476455</v>
      </c>
      <c r="BX15" s="194" t="s">
        <v>56</v>
      </c>
    </row>
    <row r="16" spans="1:76" s="133" customFormat="1" ht="28.95" customHeight="1">
      <c r="A16" s="192"/>
      <c r="B16" s="149"/>
      <c r="C16" s="184"/>
      <c r="D16" s="149"/>
      <c r="E16" s="168"/>
      <c r="F16" s="151" t="s">
        <v>59</v>
      </c>
      <c r="G16" s="185">
        <v>18</v>
      </c>
      <c r="H16" s="193" t="s">
        <v>202</v>
      </c>
      <c r="I16" s="185">
        <v>917</v>
      </c>
      <c r="J16" s="186" t="s">
        <v>59</v>
      </c>
      <c r="K16" s="185">
        <v>7</v>
      </c>
      <c r="L16" s="186" t="s">
        <v>59</v>
      </c>
      <c r="M16" s="185">
        <v>54</v>
      </c>
      <c r="N16" s="186" t="s">
        <v>59</v>
      </c>
      <c r="O16" s="185">
        <v>391</v>
      </c>
      <c r="P16" s="192" t="s">
        <v>58</v>
      </c>
      <c r="Q16" s="192" t="s">
        <v>58</v>
      </c>
      <c r="R16" s="186" t="s">
        <v>59</v>
      </c>
      <c r="S16" s="187">
        <v>7.2407407407407405</v>
      </c>
      <c r="T16" s="149" t="s">
        <v>59</v>
      </c>
      <c r="U16" s="185">
        <v>18</v>
      </c>
      <c r="V16" s="186" t="s">
        <v>59</v>
      </c>
      <c r="W16" s="185">
        <v>333</v>
      </c>
      <c r="X16" s="186" t="s">
        <v>59</v>
      </c>
      <c r="Y16" s="185">
        <v>1636</v>
      </c>
      <c r="Z16" s="186" t="s">
        <v>59</v>
      </c>
      <c r="AA16" s="187">
        <v>4.9129129129129128</v>
      </c>
      <c r="AB16" s="192" t="s">
        <v>58</v>
      </c>
      <c r="AC16" s="192" t="s">
        <v>58</v>
      </c>
      <c r="AD16" s="151" t="s">
        <v>59</v>
      </c>
      <c r="AE16" s="185">
        <v>27</v>
      </c>
      <c r="AF16" s="186" t="s">
        <v>59</v>
      </c>
      <c r="AG16" s="185">
        <v>468</v>
      </c>
      <c r="AH16" s="156" t="s">
        <v>59</v>
      </c>
      <c r="AI16" s="185">
        <v>5601</v>
      </c>
      <c r="AJ16" s="186" t="s">
        <v>59</v>
      </c>
      <c r="AK16" s="187">
        <v>11.967948717948717</v>
      </c>
      <c r="AL16" s="186" t="s">
        <v>59</v>
      </c>
      <c r="AM16" s="185">
        <v>17</v>
      </c>
      <c r="AN16" s="192" t="s">
        <v>58</v>
      </c>
      <c r="AO16" s="192" t="s">
        <v>58</v>
      </c>
      <c r="AP16" s="186" t="s">
        <v>59</v>
      </c>
      <c r="AQ16" s="185">
        <v>311</v>
      </c>
      <c r="AR16" s="186" t="s">
        <v>59</v>
      </c>
      <c r="AS16" s="185">
        <v>3026</v>
      </c>
      <c r="AT16" s="153" t="s">
        <v>59</v>
      </c>
      <c r="AU16" s="187">
        <v>9.729903536977492</v>
      </c>
      <c r="AV16" s="188" t="s">
        <v>59</v>
      </c>
      <c r="AW16" s="187">
        <v>97.68518518518519</v>
      </c>
      <c r="AX16" s="188" t="s">
        <v>59</v>
      </c>
      <c r="AY16" s="189">
        <v>97.539543057996482</v>
      </c>
      <c r="AZ16" s="194" t="s">
        <v>58</v>
      </c>
      <c r="BA16" s="195" t="s">
        <v>58</v>
      </c>
      <c r="BB16" s="150" t="s">
        <v>59</v>
      </c>
      <c r="BC16" s="187">
        <v>97.847358121330714</v>
      </c>
      <c r="BD16" s="186" t="s">
        <v>59</v>
      </c>
      <c r="BE16" s="196">
        <v>1</v>
      </c>
      <c r="BF16" s="186" t="s">
        <v>59</v>
      </c>
      <c r="BG16" s="185">
        <v>11</v>
      </c>
      <c r="BH16" s="186" t="s">
        <v>59</v>
      </c>
      <c r="BI16" s="185">
        <v>18</v>
      </c>
      <c r="BJ16" s="153" t="s">
        <v>59</v>
      </c>
      <c r="BK16" s="189">
        <v>1.6363636363636365</v>
      </c>
      <c r="BL16" s="197" t="s">
        <v>58</v>
      </c>
      <c r="BM16" s="195" t="s">
        <v>58</v>
      </c>
      <c r="BN16" s="149" t="s">
        <v>59</v>
      </c>
      <c r="BO16" s="185">
        <v>7</v>
      </c>
      <c r="BP16" s="156" t="s">
        <v>59</v>
      </c>
      <c r="BQ16" s="185">
        <v>5</v>
      </c>
      <c r="BR16" s="156" t="s">
        <v>59</v>
      </c>
      <c r="BS16" s="185">
        <v>300</v>
      </c>
      <c r="BT16" s="155" t="s">
        <v>59</v>
      </c>
      <c r="BU16" s="185">
        <v>3530</v>
      </c>
      <c r="BV16" s="153" t="s">
        <v>59</v>
      </c>
      <c r="BW16" s="187">
        <v>11.766666666666667</v>
      </c>
      <c r="BX16" s="194" t="s">
        <v>58</v>
      </c>
    </row>
    <row r="17" spans="1:76" s="133" customFormat="1" ht="28.95" customHeight="1">
      <c r="A17" s="192"/>
      <c r="B17" s="149"/>
      <c r="C17" s="184"/>
      <c r="D17" s="149"/>
      <c r="E17" s="184"/>
      <c r="F17" s="151" t="s">
        <v>61</v>
      </c>
      <c r="G17" s="185">
        <v>6</v>
      </c>
      <c r="H17" s="193" t="s">
        <v>61</v>
      </c>
      <c r="I17" s="185">
        <v>398</v>
      </c>
      <c r="J17" s="186" t="s">
        <v>61</v>
      </c>
      <c r="K17" s="185">
        <v>2</v>
      </c>
      <c r="L17" s="186" t="s">
        <v>61</v>
      </c>
      <c r="M17" s="185">
        <v>9</v>
      </c>
      <c r="N17" s="186" t="s">
        <v>61</v>
      </c>
      <c r="O17" s="185">
        <v>34</v>
      </c>
      <c r="P17" s="192" t="s">
        <v>60</v>
      </c>
      <c r="Q17" s="192" t="s">
        <v>60</v>
      </c>
      <c r="R17" s="186" t="s">
        <v>61</v>
      </c>
      <c r="S17" s="187">
        <v>3.7777777777777777</v>
      </c>
      <c r="T17" s="149" t="s">
        <v>61</v>
      </c>
      <c r="U17" s="185">
        <v>11</v>
      </c>
      <c r="V17" s="186" t="s">
        <v>61</v>
      </c>
      <c r="W17" s="185">
        <v>134</v>
      </c>
      <c r="X17" s="186" t="s">
        <v>61</v>
      </c>
      <c r="Y17" s="185">
        <v>762</v>
      </c>
      <c r="Z17" s="186" t="s">
        <v>61</v>
      </c>
      <c r="AA17" s="187">
        <v>5.6865671641791042</v>
      </c>
      <c r="AB17" s="192" t="s">
        <v>60</v>
      </c>
      <c r="AC17" s="192" t="s">
        <v>60</v>
      </c>
      <c r="AD17" s="151" t="s">
        <v>61</v>
      </c>
      <c r="AE17" s="185">
        <v>15</v>
      </c>
      <c r="AF17" s="186" t="s">
        <v>61</v>
      </c>
      <c r="AG17" s="185">
        <v>217</v>
      </c>
      <c r="AH17" s="156" t="s">
        <v>61</v>
      </c>
      <c r="AI17" s="185">
        <v>2196</v>
      </c>
      <c r="AJ17" s="186" t="s">
        <v>61</v>
      </c>
      <c r="AK17" s="187">
        <v>10.119815668202765</v>
      </c>
      <c r="AL17" s="186" t="s">
        <v>61</v>
      </c>
      <c r="AM17" s="185">
        <v>10</v>
      </c>
      <c r="AN17" s="192" t="s">
        <v>60</v>
      </c>
      <c r="AO17" s="192" t="s">
        <v>60</v>
      </c>
      <c r="AP17" s="186" t="s">
        <v>61</v>
      </c>
      <c r="AQ17" s="185">
        <v>142</v>
      </c>
      <c r="AR17" s="186" t="s">
        <v>61</v>
      </c>
      <c r="AS17" s="185">
        <v>1241</v>
      </c>
      <c r="AT17" s="153" t="s">
        <v>61</v>
      </c>
      <c r="AU17" s="187">
        <v>8.73943661971831</v>
      </c>
      <c r="AV17" s="188" t="s">
        <v>61</v>
      </c>
      <c r="AW17" s="187">
        <v>98.850574712643677</v>
      </c>
      <c r="AX17" s="188" t="s">
        <v>61</v>
      </c>
      <c r="AY17" s="189">
        <v>99.111111111111114</v>
      </c>
      <c r="AZ17" s="194" t="s">
        <v>60</v>
      </c>
      <c r="BA17" s="195" t="s">
        <v>60</v>
      </c>
      <c r="BB17" s="150" t="s">
        <v>61</v>
      </c>
      <c r="BC17" s="187">
        <v>98.571428571428584</v>
      </c>
      <c r="BD17" s="186" t="s">
        <v>61</v>
      </c>
      <c r="BE17" s="196">
        <v>0</v>
      </c>
      <c r="BF17" s="186" t="s">
        <v>61</v>
      </c>
      <c r="BG17" s="185">
        <v>0</v>
      </c>
      <c r="BH17" s="186" t="s">
        <v>61</v>
      </c>
      <c r="BI17" s="185">
        <v>0</v>
      </c>
      <c r="BJ17" s="153" t="s">
        <v>61</v>
      </c>
      <c r="BK17" s="189">
        <v>0</v>
      </c>
      <c r="BL17" s="197" t="s">
        <v>60</v>
      </c>
      <c r="BM17" s="195" t="s">
        <v>60</v>
      </c>
      <c r="BN17" s="149" t="s">
        <v>61</v>
      </c>
      <c r="BO17" s="185">
        <v>3</v>
      </c>
      <c r="BP17" s="156" t="s">
        <v>61</v>
      </c>
      <c r="BQ17" s="185">
        <v>2</v>
      </c>
      <c r="BR17" s="156" t="s">
        <v>61</v>
      </c>
      <c r="BS17" s="185">
        <v>144</v>
      </c>
      <c r="BT17" s="155" t="s">
        <v>61</v>
      </c>
      <c r="BU17" s="185">
        <v>1285</v>
      </c>
      <c r="BV17" s="153" t="s">
        <v>61</v>
      </c>
      <c r="BW17" s="187">
        <v>8.9236111111111107</v>
      </c>
      <c r="BX17" s="194" t="s">
        <v>60</v>
      </c>
    </row>
    <row r="18" spans="1:76" s="133" customFormat="1" ht="28.95" customHeight="1">
      <c r="A18" s="192"/>
      <c r="B18" s="149"/>
      <c r="C18" s="184"/>
      <c r="D18" s="149"/>
      <c r="E18" s="184"/>
      <c r="F18" s="151" t="s">
        <v>63</v>
      </c>
      <c r="G18" s="185">
        <v>10</v>
      </c>
      <c r="H18" s="193" t="s">
        <v>63</v>
      </c>
      <c r="I18" s="185">
        <v>387</v>
      </c>
      <c r="J18" s="186" t="s">
        <v>63</v>
      </c>
      <c r="K18" s="185">
        <v>6</v>
      </c>
      <c r="L18" s="186" t="s">
        <v>63</v>
      </c>
      <c r="M18" s="185">
        <v>43</v>
      </c>
      <c r="N18" s="186" t="s">
        <v>63</v>
      </c>
      <c r="O18" s="185">
        <v>146</v>
      </c>
      <c r="P18" s="192" t="s">
        <v>62</v>
      </c>
      <c r="Q18" s="192" t="s">
        <v>62</v>
      </c>
      <c r="R18" s="186" t="s">
        <v>63</v>
      </c>
      <c r="S18" s="187">
        <v>3.3953488372093021</v>
      </c>
      <c r="T18" s="149" t="s">
        <v>63</v>
      </c>
      <c r="U18" s="185">
        <v>5</v>
      </c>
      <c r="V18" s="186" t="s">
        <v>63</v>
      </c>
      <c r="W18" s="185">
        <v>86</v>
      </c>
      <c r="X18" s="186" t="s">
        <v>63</v>
      </c>
      <c r="Y18" s="185">
        <v>337</v>
      </c>
      <c r="Z18" s="186" t="s">
        <v>63</v>
      </c>
      <c r="AA18" s="187">
        <v>3.9186046511627906</v>
      </c>
      <c r="AB18" s="192" t="s">
        <v>62</v>
      </c>
      <c r="AC18" s="192" t="s">
        <v>62</v>
      </c>
      <c r="AD18" s="151" t="s">
        <v>63</v>
      </c>
      <c r="AE18" s="185">
        <v>12</v>
      </c>
      <c r="AF18" s="186" t="s">
        <v>63</v>
      </c>
      <c r="AG18" s="185">
        <v>193</v>
      </c>
      <c r="AH18" s="156" t="s">
        <v>63</v>
      </c>
      <c r="AI18" s="185">
        <v>2070</v>
      </c>
      <c r="AJ18" s="186" t="s">
        <v>63</v>
      </c>
      <c r="AK18" s="187">
        <v>10.72538860103627</v>
      </c>
      <c r="AL18" s="186" t="s">
        <v>63</v>
      </c>
      <c r="AM18" s="185">
        <v>9</v>
      </c>
      <c r="AN18" s="192" t="s">
        <v>62</v>
      </c>
      <c r="AO18" s="192" t="s">
        <v>62</v>
      </c>
      <c r="AP18" s="186" t="s">
        <v>63</v>
      </c>
      <c r="AQ18" s="185">
        <v>135</v>
      </c>
      <c r="AR18" s="186" t="s">
        <v>63</v>
      </c>
      <c r="AS18" s="185">
        <v>1119</v>
      </c>
      <c r="AT18" s="153" t="s">
        <v>63</v>
      </c>
      <c r="AU18" s="187">
        <v>8.2888888888888896</v>
      </c>
      <c r="AV18" s="188" t="s">
        <v>63</v>
      </c>
      <c r="AW18" s="187">
        <v>99.404761904761912</v>
      </c>
      <c r="AX18" s="188" t="s">
        <v>63</v>
      </c>
      <c r="AY18" s="189">
        <v>99.459459459459467</v>
      </c>
      <c r="AZ18" s="194" t="s">
        <v>62</v>
      </c>
      <c r="BA18" s="195" t="s">
        <v>62</v>
      </c>
      <c r="BB18" s="150" t="s">
        <v>63</v>
      </c>
      <c r="BC18" s="187">
        <v>99.337748344370851</v>
      </c>
      <c r="BD18" s="186" t="s">
        <v>63</v>
      </c>
      <c r="BE18" s="196">
        <v>0</v>
      </c>
      <c r="BF18" s="186" t="s">
        <v>63</v>
      </c>
      <c r="BG18" s="185">
        <v>0</v>
      </c>
      <c r="BH18" s="186" t="s">
        <v>63</v>
      </c>
      <c r="BI18" s="185">
        <v>0</v>
      </c>
      <c r="BJ18" s="153" t="s">
        <v>63</v>
      </c>
      <c r="BK18" s="189">
        <v>0</v>
      </c>
      <c r="BL18" s="197" t="s">
        <v>62</v>
      </c>
      <c r="BM18" s="195" t="s">
        <v>62</v>
      </c>
      <c r="BN18" s="149" t="s">
        <v>63</v>
      </c>
      <c r="BO18" s="185">
        <v>3</v>
      </c>
      <c r="BP18" s="156" t="s">
        <v>63</v>
      </c>
      <c r="BQ18" s="185">
        <v>2</v>
      </c>
      <c r="BR18" s="156" t="s">
        <v>63</v>
      </c>
      <c r="BS18" s="185">
        <v>149</v>
      </c>
      <c r="BT18" s="155" t="s">
        <v>63</v>
      </c>
      <c r="BU18" s="185">
        <v>1223</v>
      </c>
      <c r="BV18" s="153" t="s">
        <v>63</v>
      </c>
      <c r="BW18" s="187">
        <v>8.2080536912751683</v>
      </c>
      <c r="BX18" s="194" t="s">
        <v>62</v>
      </c>
    </row>
    <row r="19" spans="1:76" s="133" customFormat="1" ht="28.95" customHeight="1">
      <c r="A19" s="192"/>
      <c r="B19" s="149"/>
      <c r="C19" s="184"/>
      <c r="D19" s="149"/>
      <c r="E19" s="168"/>
      <c r="F19" s="151" t="s">
        <v>65</v>
      </c>
      <c r="G19" s="185">
        <v>15</v>
      </c>
      <c r="H19" s="193" t="s">
        <v>65</v>
      </c>
      <c r="I19" s="185">
        <v>766</v>
      </c>
      <c r="J19" s="186" t="s">
        <v>65</v>
      </c>
      <c r="K19" s="185">
        <v>7</v>
      </c>
      <c r="L19" s="186" t="s">
        <v>65</v>
      </c>
      <c r="M19" s="185">
        <v>58</v>
      </c>
      <c r="N19" s="186" t="s">
        <v>65</v>
      </c>
      <c r="O19" s="185">
        <v>370</v>
      </c>
      <c r="P19" s="192" t="s">
        <v>64</v>
      </c>
      <c r="Q19" s="192" t="s">
        <v>64</v>
      </c>
      <c r="R19" s="186" t="s">
        <v>65</v>
      </c>
      <c r="S19" s="187">
        <v>6.3793103448275863</v>
      </c>
      <c r="T19" s="149" t="s">
        <v>65</v>
      </c>
      <c r="U19" s="185">
        <v>7</v>
      </c>
      <c r="V19" s="186" t="s">
        <v>65</v>
      </c>
      <c r="W19" s="185">
        <v>104</v>
      </c>
      <c r="X19" s="186" t="s">
        <v>65</v>
      </c>
      <c r="Y19" s="185">
        <v>559</v>
      </c>
      <c r="Z19" s="186" t="s">
        <v>65</v>
      </c>
      <c r="AA19" s="187">
        <v>5.375</v>
      </c>
      <c r="AB19" s="192" t="s">
        <v>64</v>
      </c>
      <c r="AC19" s="192" t="s">
        <v>64</v>
      </c>
      <c r="AD19" s="151" t="s">
        <v>65</v>
      </c>
      <c r="AE19" s="185">
        <v>15</v>
      </c>
      <c r="AF19" s="186" t="s">
        <v>65</v>
      </c>
      <c r="AG19" s="185">
        <v>253</v>
      </c>
      <c r="AH19" s="156" t="s">
        <v>65</v>
      </c>
      <c r="AI19" s="185">
        <v>2955</v>
      </c>
      <c r="AJ19" s="186" t="s">
        <v>65</v>
      </c>
      <c r="AK19" s="187">
        <v>11.679841897233201</v>
      </c>
      <c r="AL19" s="186" t="s">
        <v>65</v>
      </c>
      <c r="AM19" s="185">
        <v>8</v>
      </c>
      <c r="AN19" s="192" t="s">
        <v>64</v>
      </c>
      <c r="AO19" s="192" t="s">
        <v>64</v>
      </c>
      <c r="AP19" s="186" t="s">
        <v>65</v>
      </c>
      <c r="AQ19" s="185">
        <v>151</v>
      </c>
      <c r="AR19" s="186" t="s">
        <v>65</v>
      </c>
      <c r="AS19" s="185">
        <v>1638</v>
      </c>
      <c r="AT19" s="153" t="s">
        <v>65</v>
      </c>
      <c r="AU19" s="187">
        <v>10.847682119205299</v>
      </c>
      <c r="AV19" s="188" t="s">
        <v>65</v>
      </c>
      <c r="AW19" s="187">
        <v>97.583643122676577</v>
      </c>
      <c r="AX19" s="188" t="s">
        <v>65</v>
      </c>
      <c r="AY19" s="189">
        <v>96.466431095406364</v>
      </c>
      <c r="AZ19" s="194" t="s">
        <v>64</v>
      </c>
      <c r="BA19" s="195" t="s">
        <v>64</v>
      </c>
      <c r="BB19" s="150" t="s">
        <v>65</v>
      </c>
      <c r="BC19" s="187">
        <v>98.82352941176471</v>
      </c>
      <c r="BD19" s="186" t="s">
        <v>65</v>
      </c>
      <c r="BE19" s="196">
        <v>0</v>
      </c>
      <c r="BF19" s="186" t="s">
        <v>65</v>
      </c>
      <c r="BG19" s="185">
        <v>0</v>
      </c>
      <c r="BH19" s="186" t="s">
        <v>65</v>
      </c>
      <c r="BI19" s="185">
        <v>0</v>
      </c>
      <c r="BJ19" s="153" t="s">
        <v>65</v>
      </c>
      <c r="BK19" s="189">
        <v>0</v>
      </c>
      <c r="BL19" s="197" t="s">
        <v>64</v>
      </c>
      <c r="BM19" s="195" t="s">
        <v>64</v>
      </c>
      <c r="BN19" s="149" t="s">
        <v>65</v>
      </c>
      <c r="BO19" s="185">
        <v>3</v>
      </c>
      <c r="BP19" s="156" t="s">
        <v>65</v>
      </c>
      <c r="BQ19" s="185">
        <v>3</v>
      </c>
      <c r="BR19" s="156" t="s">
        <v>65</v>
      </c>
      <c r="BS19" s="185">
        <v>135</v>
      </c>
      <c r="BT19" s="155" t="s">
        <v>65</v>
      </c>
      <c r="BU19" s="185">
        <v>1426</v>
      </c>
      <c r="BV19" s="153" t="s">
        <v>65</v>
      </c>
      <c r="BW19" s="187">
        <v>10.562962962962963</v>
      </c>
      <c r="BX19" s="194" t="s">
        <v>64</v>
      </c>
    </row>
    <row r="20" spans="1:76" s="133" customFormat="1" ht="28.95" customHeight="1">
      <c r="A20" s="192"/>
      <c r="B20" s="149"/>
      <c r="C20" s="184"/>
      <c r="D20" s="149"/>
      <c r="E20" s="184"/>
      <c r="F20" s="151" t="s">
        <v>67</v>
      </c>
      <c r="G20" s="185">
        <v>8</v>
      </c>
      <c r="H20" s="193" t="s">
        <v>67</v>
      </c>
      <c r="I20" s="185">
        <v>215</v>
      </c>
      <c r="J20" s="186" t="s">
        <v>67</v>
      </c>
      <c r="K20" s="185">
        <v>0</v>
      </c>
      <c r="L20" s="186" t="s">
        <v>67</v>
      </c>
      <c r="M20" s="185">
        <v>0</v>
      </c>
      <c r="N20" s="186" t="s">
        <v>67</v>
      </c>
      <c r="O20" s="185">
        <v>0</v>
      </c>
      <c r="P20" s="192" t="s">
        <v>66</v>
      </c>
      <c r="Q20" s="192" t="s">
        <v>66</v>
      </c>
      <c r="R20" s="186" t="s">
        <v>67</v>
      </c>
      <c r="S20" s="187">
        <v>0</v>
      </c>
      <c r="T20" s="149" t="s">
        <v>67</v>
      </c>
      <c r="U20" s="185">
        <v>4</v>
      </c>
      <c r="V20" s="186" t="s">
        <v>67</v>
      </c>
      <c r="W20" s="185">
        <v>54</v>
      </c>
      <c r="X20" s="186" t="s">
        <v>67</v>
      </c>
      <c r="Y20" s="185">
        <v>202</v>
      </c>
      <c r="Z20" s="186" t="s">
        <v>67</v>
      </c>
      <c r="AA20" s="187">
        <v>3.7407407407407409</v>
      </c>
      <c r="AB20" s="192" t="s">
        <v>66</v>
      </c>
      <c r="AC20" s="192" t="s">
        <v>66</v>
      </c>
      <c r="AD20" s="151" t="s">
        <v>67</v>
      </c>
      <c r="AE20" s="185">
        <v>11</v>
      </c>
      <c r="AF20" s="186" t="s">
        <v>67</v>
      </c>
      <c r="AG20" s="185">
        <v>99</v>
      </c>
      <c r="AH20" s="156" t="s">
        <v>67</v>
      </c>
      <c r="AI20" s="185">
        <v>735</v>
      </c>
      <c r="AJ20" s="186" t="s">
        <v>67</v>
      </c>
      <c r="AK20" s="187">
        <v>7.4242424242424239</v>
      </c>
      <c r="AL20" s="186" t="s">
        <v>67</v>
      </c>
      <c r="AM20" s="185">
        <v>1</v>
      </c>
      <c r="AN20" s="192" t="s">
        <v>66</v>
      </c>
      <c r="AO20" s="192" t="s">
        <v>66</v>
      </c>
      <c r="AP20" s="186" t="s">
        <v>67</v>
      </c>
      <c r="AQ20" s="185">
        <v>32</v>
      </c>
      <c r="AR20" s="186" t="s">
        <v>67</v>
      </c>
      <c r="AS20" s="185">
        <v>424</v>
      </c>
      <c r="AT20" s="153" t="s">
        <v>67</v>
      </c>
      <c r="AU20" s="187">
        <v>13.25</v>
      </c>
      <c r="AV20" s="188" t="s">
        <v>67</v>
      </c>
      <c r="AW20" s="187">
        <v>100</v>
      </c>
      <c r="AX20" s="188" t="s">
        <v>67</v>
      </c>
      <c r="AY20" s="189">
        <v>100</v>
      </c>
      <c r="AZ20" s="194" t="s">
        <v>66</v>
      </c>
      <c r="BA20" s="195" t="s">
        <v>66</v>
      </c>
      <c r="BB20" s="150" t="s">
        <v>67</v>
      </c>
      <c r="BC20" s="187">
        <v>100</v>
      </c>
      <c r="BD20" s="186" t="s">
        <v>67</v>
      </c>
      <c r="BE20" s="196">
        <v>0</v>
      </c>
      <c r="BF20" s="186" t="s">
        <v>67</v>
      </c>
      <c r="BG20" s="185">
        <v>0</v>
      </c>
      <c r="BH20" s="186" t="s">
        <v>67</v>
      </c>
      <c r="BI20" s="185">
        <v>0</v>
      </c>
      <c r="BJ20" s="153" t="s">
        <v>67</v>
      </c>
      <c r="BK20" s="189">
        <v>0</v>
      </c>
      <c r="BL20" s="197" t="s">
        <v>66</v>
      </c>
      <c r="BM20" s="195" t="s">
        <v>66</v>
      </c>
      <c r="BN20" s="149" t="s">
        <v>67</v>
      </c>
      <c r="BO20" s="185">
        <v>1</v>
      </c>
      <c r="BP20" s="156" t="s">
        <v>67</v>
      </c>
      <c r="BQ20" s="185">
        <v>1</v>
      </c>
      <c r="BR20" s="156" t="s">
        <v>67</v>
      </c>
      <c r="BS20" s="185">
        <v>31</v>
      </c>
      <c r="BT20" s="155" t="s">
        <v>67</v>
      </c>
      <c r="BU20" s="185">
        <v>183</v>
      </c>
      <c r="BV20" s="153" t="s">
        <v>67</v>
      </c>
      <c r="BW20" s="187">
        <v>5.903225806451613</v>
      </c>
      <c r="BX20" s="194" t="s">
        <v>66</v>
      </c>
    </row>
    <row r="21" spans="1:76" s="133" customFormat="1" ht="28.95" customHeight="1">
      <c r="A21" s="192"/>
      <c r="B21" s="149"/>
      <c r="C21" s="184"/>
      <c r="D21" s="149"/>
      <c r="E21" s="184"/>
      <c r="F21" s="151" t="s">
        <v>69</v>
      </c>
      <c r="G21" s="185">
        <v>6</v>
      </c>
      <c r="H21" s="193" t="s">
        <v>69</v>
      </c>
      <c r="I21" s="185">
        <v>101</v>
      </c>
      <c r="J21" s="186" t="s">
        <v>69</v>
      </c>
      <c r="K21" s="185">
        <v>2</v>
      </c>
      <c r="L21" s="186" t="s">
        <v>69</v>
      </c>
      <c r="M21" s="185">
        <v>35</v>
      </c>
      <c r="N21" s="186" t="s">
        <v>69</v>
      </c>
      <c r="O21" s="185">
        <v>112</v>
      </c>
      <c r="P21" s="192" t="s">
        <v>68</v>
      </c>
      <c r="Q21" s="192" t="s">
        <v>68</v>
      </c>
      <c r="R21" s="186" t="s">
        <v>69</v>
      </c>
      <c r="S21" s="187">
        <v>3.2</v>
      </c>
      <c r="T21" s="149" t="s">
        <v>69</v>
      </c>
      <c r="U21" s="185">
        <v>4</v>
      </c>
      <c r="V21" s="186" t="s">
        <v>69</v>
      </c>
      <c r="W21" s="185">
        <v>82</v>
      </c>
      <c r="X21" s="186" t="s">
        <v>69</v>
      </c>
      <c r="Y21" s="185">
        <v>312</v>
      </c>
      <c r="Z21" s="186" t="s">
        <v>69</v>
      </c>
      <c r="AA21" s="187">
        <v>3.8048780487804876</v>
      </c>
      <c r="AB21" s="192" t="s">
        <v>68</v>
      </c>
      <c r="AC21" s="192" t="s">
        <v>68</v>
      </c>
      <c r="AD21" s="151" t="s">
        <v>69</v>
      </c>
      <c r="AE21" s="185">
        <v>8</v>
      </c>
      <c r="AF21" s="186" t="s">
        <v>69</v>
      </c>
      <c r="AG21" s="185">
        <v>123</v>
      </c>
      <c r="AH21" s="156" t="s">
        <v>69</v>
      </c>
      <c r="AI21" s="185">
        <v>1317</v>
      </c>
      <c r="AJ21" s="186" t="s">
        <v>69</v>
      </c>
      <c r="AK21" s="187">
        <v>10.707317073170731</v>
      </c>
      <c r="AL21" s="186" t="s">
        <v>69</v>
      </c>
      <c r="AM21" s="185">
        <v>6</v>
      </c>
      <c r="AN21" s="192" t="s">
        <v>68</v>
      </c>
      <c r="AO21" s="192" t="s">
        <v>68</v>
      </c>
      <c r="AP21" s="186" t="s">
        <v>69</v>
      </c>
      <c r="AQ21" s="185">
        <v>94</v>
      </c>
      <c r="AR21" s="186" t="s">
        <v>69</v>
      </c>
      <c r="AS21" s="185">
        <v>732</v>
      </c>
      <c r="AT21" s="153" t="s">
        <v>69</v>
      </c>
      <c r="AU21" s="187">
        <v>7.7872340425531918</v>
      </c>
      <c r="AV21" s="188" t="s">
        <v>69</v>
      </c>
      <c r="AW21" s="187">
        <v>96.525096525096515</v>
      </c>
      <c r="AX21" s="188" t="s">
        <v>69</v>
      </c>
      <c r="AY21" s="189">
        <v>96.240601503759393</v>
      </c>
      <c r="AZ21" s="194" t="s">
        <v>68</v>
      </c>
      <c r="BA21" s="195" t="s">
        <v>68</v>
      </c>
      <c r="BB21" s="150" t="s">
        <v>69</v>
      </c>
      <c r="BC21" s="187">
        <v>96.825396825396822</v>
      </c>
      <c r="BD21" s="186" t="s">
        <v>69</v>
      </c>
      <c r="BE21" s="196">
        <v>0</v>
      </c>
      <c r="BF21" s="186" t="s">
        <v>69</v>
      </c>
      <c r="BG21" s="185">
        <v>0</v>
      </c>
      <c r="BH21" s="186" t="s">
        <v>69</v>
      </c>
      <c r="BI21" s="185">
        <v>0</v>
      </c>
      <c r="BJ21" s="153" t="s">
        <v>69</v>
      </c>
      <c r="BK21" s="189">
        <v>0</v>
      </c>
      <c r="BL21" s="197" t="s">
        <v>68</v>
      </c>
      <c r="BM21" s="195" t="s">
        <v>68</v>
      </c>
      <c r="BN21" s="149" t="s">
        <v>69</v>
      </c>
      <c r="BO21" s="185">
        <v>1</v>
      </c>
      <c r="BP21" s="156" t="s">
        <v>69</v>
      </c>
      <c r="BQ21" s="185">
        <v>1</v>
      </c>
      <c r="BR21" s="156" t="s">
        <v>69</v>
      </c>
      <c r="BS21" s="185">
        <v>64</v>
      </c>
      <c r="BT21" s="155" t="s">
        <v>69</v>
      </c>
      <c r="BU21" s="185">
        <v>595</v>
      </c>
      <c r="BV21" s="153" t="s">
        <v>69</v>
      </c>
      <c r="BW21" s="187">
        <v>9.296875</v>
      </c>
      <c r="BX21" s="194" t="s">
        <v>68</v>
      </c>
    </row>
    <row r="22" spans="1:76" s="133" customFormat="1" ht="28.95" customHeight="1">
      <c r="A22" s="192"/>
      <c r="B22" s="149"/>
      <c r="C22" s="184"/>
      <c r="D22" s="149"/>
      <c r="E22" s="184"/>
      <c r="F22" s="151" t="s">
        <v>71</v>
      </c>
      <c r="G22" s="185">
        <v>4</v>
      </c>
      <c r="H22" s="193" t="s">
        <v>71</v>
      </c>
      <c r="I22" s="185">
        <v>148</v>
      </c>
      <c r="J22" s="186" t="s">
        <v>71</v>
      </c>
      <c r="K22" s="185">
        <v>1</v>
      </c>
      <c r="L22" s="186" t="s">
        <v>71</v>
      </c>
      <c r="M22" s="185">
        <v>4</v>
      </c>
      <c r="N22" s="186" t="s">
        <v>71</v>
      </c>
      <c r="O22" s="185">
        <v>8</v>
      </c>
      <c r="P22" s="192" t="s">
        <v>70</v>
      </c>
      <c r="Q22" s="192" t="s">
        <v>70</v>
      </c>
      <c r="R22" s="186" t="s">
        <v>71</v>
      </c>
      <c r="S22" s="187">
        <v>2</v>
      </c>
      <c r="T22" s="149" t="s">
        <v>71</v>
      </c>
      <c r="U22" s="185">
        <v>5</v>
      </c>
      <c r="V22" s="186" t="s">
        <v>71</v>
      </c>
      <c r="W22" s="185">
        <v>60</v>
      </c>
      <c r="X22" s="186" t="s">
        <v>71</v>
      </c>
      <c r="Y22" s="185">
        <v>203</v>
      </c>
      <c r="Z22" s="186" t="s">
        <v>71</v>
      </c>
      <c r="AA22" s="187">
        <v>3.3833333333333333</v>
      </c>
      <c r="AB22" s="192" t="s">
        <v>70</v>
      </c>
      <c r="AC22" s="192" t="s">
        <v>70</v>
      </c>
      <c r="AD22" s="151" t="s">
        <v>71</v>
      </c>
      <c r="AE22" s="185">
        <v>5</v>
      </c>
      <c r="AF22" s="186" t="s">
        <v>71</v>
      </c>
      <c r="AG22" s="185">
        <v>75</v>
      </c>
      <c r="AH22" s="156" t="s">
        <v>71</v>
      </c>
      <c r="AI22" s="185">
        <v>686</v>
      </c>
      <c r="AJ22" s="186" t="s">
        <v>71</v>
      </c>
      <c r="AK22" s="187">
        <v>9.1466666666666665</v>
      </c>
      <c r="AL22" s="186" t="s">
        <v>71</v>
      </c>
      <c r="AM22" s="185">
        <v>4</v>
      </c>
      <c r="AN22" s="192" t="s">
        <v>70</v>
      </c>
      <c r="AO22" s="192" t="s">
        <v>70</v>
      </c>
      <c r="AP22" s="186" t="s">
        <v>71</v>
      </c>
      <c r="AQ22" s="185">
        <v>63</v>
      </c>
      <c r="AR22" s="186" t="s">
        <v>71</v>
      </c>
      <c r="AS22" s="185">
        <v>419</v>
      </c>
      <c r="AT22" s="153" t="s">
        <v>71</v>
      </c>
      <c r="AU22" s="187">
        <v>6.6507936507936511</v>
      </c>
      <c r="AV22" s="188" t="s">
        <v>71</v>
      </c>
      <c r="AW22" s="187">
        <v>98.076923076923066</v>
      </c>
      <c r="AX22" s="188" t="s">
        <v>71</v>
      </c>
      <c r="AY22" s="189">
        <v>97.297297297297305</v>
      </c>
      <c r="AZ22" s="194" t="s">
        <v>70</v>
      </c>
      <c r="BA22" s="195" t="s">
        <v>70</v>
      </c>
      <c r="BB22" s="150" t="s">
        <v>71</v>
      </c>
      <c r="BC22" s="187">
        <v>98.780487804878049</v>
      </c>
      <c r="BD22" s="186" t="s">
        <v>71</v>
      </c>
      <c r="BE22" s="196">
        <v>0</v>
      </c>
      <c r="BF22" s="186" t="s">
        <v>71</v>
      </c>
      <c r="BG22" s="185">
        <v>0</v>
      </c>
      <c r="BH22" s="186" t="s">
        <v>71</v>
      </c>
      <c r="BI22" s="185">
        <v>0</v>
      </c>
      <c r="BJ22" s="153" t="s">
        <v>71</v>
      </c>
      <c r="BK22" s="189">
        <v>0</v>
      </c>
      <c r="BL22" s="197" t="s">
        <v>70</v>
      </c>
      <c r="BM22" s="195" t="s">
        <v>70</v>
      </c>
      <c r="BN22" s="149" t="s">
        <v>71</v>
      </c>
      <c r="BO22" s="185">
        <v>2</v>
      </c>
      <c r="BP22" s="156" t="s">
        <v>71</v>
      </c>
      <c r="BQ22" s="185">
        <v>1</v>
      </c>
      <c r="BR22" s="156" t="s">
        <v>71</v>
      </c>
      <c r="BS22" s="185">
        <v>46</v>
      </c>
      <c r="BT22" s="155" t="s">
        <v>71</v>
      </c>
      <c r="BU22" s="185">
        <v>322</v>
      </c>
      <c r="BV22" s="153" t="s">
        <v>71</v>
      </c>
      <c r="BW22" s="187">
        <v>7</v>
      </c>
      <c r="BX22" s="194" t="s">
        <v>70</v>
      </c>
    </row>
    <row r="23" spans="1:76" s="133" customFormat="1" ht="28.95" customHeight="1">
      <c r="A23" s="192"/>
      <c r="B23" s="149"/>
      <c r="C23" s="184"/>
      <c r="D23" s="149"/>
      <c r="E23" s="184"/>
      <c r="F23" s="151" t="s">
        <v>74</v>
      </c>
      <c r="G23" s="185">
        <v>5</v>
      </c>
      <c r="H23" s="193" t="s">
        <v>74</v>
      </c>
      <c r="I23" s="185">
        <v>399</v>
      </c>
      <c r="J23" s="186" t="s">
        <v>74</v>
      </c>
      <c r="K23" s="185">
        <v>2</v>
      </c>
      <c r="L23" s="186" t="s">
        <v>74</v>
      </c>
      <c r="M23" s="185">
        <v>22</v>
      </c>
      <c r="N23" s="186" t="s">
        <v>74</v>
      </c>
      <c r="O23" s="185">
        <v>130</v>
      </c>
      <c r="P23" s="192" t="s">
        <v>72</v>
      </c>
      <c r="Q23" s="192" t="s">
        <v>72</v>
      </c>
      <c r="R23" s="186" t="s">
        <v>74</v>
      </c>
      <c r="S23" s="187">
        <v>5.9090909090909092</v>
      </c>
      <c r="T23" s="149" t="s">
        <v>74</v>
      </c>
      <c r="U23" s="185">
        <v>3</v>
      </c>
      <c r="V23" s="186" t="s">
        <v>74</v>
      </c>
      <c r="W23" s="185">
        <v>65</v>
      </c>
      <c r="X23" s="186" t="s">
        <v>74</v>
      </c>
      <c r="Y23" s="185">
        <v>332</v>
      </c>
      <c r="Z23" s="186" t="s">
        <v>74</v>
      </c>
      <c r="AA23" s="187">
        <v>5.1076923076923073</v>
      </c>
      <c r="AB23" s="192" t="s">
        <v>72</v>
      </c>
      <c r="AC23" s="192" t="s">
        <v>72</v>
      </c>
      <c r="AD23" s="151" t="s">
        <v>74</v>
      </c>
      <c r="AE23" s="185">
        <v>6</v>
      </c>
      <c r="AF23" s="158" t="s">
        <v>74</v>
      </c>
      <c r="AG23" s="185">
        <v>138</v>
      </c>
      <c r="AH23" s="198" t="s">
        <v>74</v>
      </c>
      <c r="AI23" s="185">
        <v>1858</v>
      </c>
      <c r="AJ23" s="158" t="s">
        <v>74</v>
      </c>
      <c r="AK23" s="187">
        <v>13.463768115942029</v>
      </c>
      <c r="AL23" s="158" t="s">
        <v>74</v>
      </c>
      <c r="AM23" s="185">
        <v>1</v>
      </c>
      <c r="AN23" s="192" t="s">
        <v>72</v>
      </c>
      <c r="AO23" s="192" t="s">
        <v>72</v>
      </c>
      <c r="AP23" s="158" t="s">
        <v>74</v>
      </c>
      <c r="AQ23" s="185">
        <v>58</v>
      </c>
      <c r="AR23" s="158" t="s">
        <v>74</v>
      </c>
      <c r="AS23" s="185">
        <v>983</v>
      </c>
      <c r="AT23" s="153" t="s">
        <v>74</v>
      </c>
      <c r="AU23" s="187">
        <v>16.948275862068964</v>
      </c>
      <c r="AV23" s="199" t="s">
        <v>74</v>
      </c>
      <c r="AW23" s="187">
        <v>97.151898734177209</v>
      </c>
      <c r="AX23" s="199" t="s">
        <v>74</v>
      </c>
      <c r="AY23" s="189">
        <v>96.103896103896105</v>
      </c>
      <c r="AZ23" s="194" t="s">
        <v>72</v>
      </c>
      <c r="BA23" s="195" t="s">
        <v>72</v>
      </c>
      <c r="BB23" s="150" t="s">
        <v>74</v>
      </c>
      <c r="BC23" s="187">
        <v>98.148148148148152</v>
      </c>
      <c r="BD23" s="158" t="s">
        <v>74</v>
      </c>
      <c r="BE23" s="196">
        <v>0</v>
      </c>
      <c r="BF23" s="158" t="s">
        <v>74</v>
      </c>
      <c r="BG23" s="185">
        <v>0</v>
      </c>
      <c r="BH23" s="158" t="s">
        <v>74</v>
      </c>
      <c r="BI23" s="185">
        <v>0</v>
      </c>
      <c r="BJ23" s="153" t="s">
        <v>74</v>
      </c>
      <c r="BK23" s="189">
        <v>0</v>
      </c>
      <c r="BL23" s="197" t="s">
        <v>72</v>
      </c>
      <c r="BM23" s="195" t="s">
        <v>72</v>
      </c>
      <c r="BN23" s="149" t="s">
        <v>74</v>
      </c>
      <c r="BO23" s="185">
        <v>1</v>
      </c>
      <c r="BP23" s="198" t="s">
        <v>74</v>
      </c>
      <c r="BQ23" s="185">
        <v>0</v>
      </c>
      <c r="BR23" s="198" t="s">
        <v>74</v>
      </c>
      <c r="BS23" s="185">
        <v>59</v>
      </c>
      <c r="BT23" s="155" t="s">
        <v>74</v>
      </c>
      <c r="BU23" s="185">
        <v>979</v>
      </c>
      <c r="BV23" s="153" t="s">
        <v>74</v>
      </c>
      <c r="BW23" s="187">
        <v>16.593220338983052</v>
      </c>
      <c r="BX23" s="194" t="s">
        <v>72</v>
      </c>
    </row>
    <row r="24" spans="1:76" s="133" customFormat="1" ht="28.95" customHeight="1">
      <c r="A24" s="192"/>
      <c r="B24" s="149"/>
      <c r="C24" s="184"/>
      <c r="D24" s="149"/>
      <c r="E24" s="168"/>
      <c r="F24" s="151" t="s">
        <v>76</v>
      </c>
      <c r="G24" s="185">
        <v>4</v>
      </c>
      <c r="H24" s="193" t="s">
        <v>76</v>
      </c>
      <c r="I24" s="185">
        <v>123</v>
      </c>
      <c r="J24" s="186" t="s">
        <v>76</v>
      </c>
      <c r="K24" s="185">
        <v>1</v>
      </c>
      <c r="L24" s="186" t="s">
        <v>76</v>
      </c>
      <c r="M24" s="185">
        <v>13</v>
      </c>
      <c r="N24" s="186" t="s">
        <v>76</v>
      </c>
      <c r="O24" s="185">
        <v>43</v>
      </c>
      <c r="P24" s="192" t="s">
        <v>73</v>
      </c>
      <c r="Q24" s="192" t="s">
        <v>73</v>
      </c>
      <c r="R24" s="186" t="s">
        <v>76</v>
      </c>
      <c r="S24" s="187">
        <v>3.3076923076923075</v>
      </c>
      <c r="T24" s="149" t="s">
        <v>76</v>
      </c>
      <c r="U24" s="185">
        <v>1</v>
      </c>
      <c r="V24" s="186" t="s">
        <v>76</v>
      </c>
      <c r="W24" s="185">
        <v>1</v>
      </c>
      <c r="X24" s="186" t="s">
        <v>76</v>
      </c>
      <c r="Y24" s="185">
        <v>0</v>
      </c>
      <c r="Z24" s="186" t="s">
        <v>76</v>
      </c>
      <c r="AA24" s="187">
        <v>0</v>
      </c>
      <c r="AB24" s="192" t="s">
        <v>73</v>
      </c>
      <c r="AC24" s="192" t="s">
        <v>73</v>
      </c>
      <c r="AD24" s="151" t="s">
        <v>76</v>
      </c>
      <c r="AE24" s="185">
        <v>4</v>
      </c>
      <c r="AF24" s="158" t="s">
        <v>76</v>
      </c>
      <c r="AG24" s="185">
        <v>51</v>
      </c>
      <c r="AH24" s="198" t="s">
        <v>76</v>
      </c>
      <c r="AI24" s="185">
        <v>385</v>
      </c>
      <c r="AJ24" s="158" t="s">
        <v>76</v>
      </c>
      <c r="AK24" s="187">
        <v>7.5490196078431371</v>
      </c>
      <c r="AL24" s="158" t="s">
        <v>76</v>
      </c>
      <c r="AM24" s="185">
        <v>2</v>
      </c>
      <c r="AN24" s="192" t="s">
        <v>73</v>
      </c>
      <c r="AO24" s="192" t="s">
        <v>73</v>
      </c>
      <c r="AP24" s="158" t="s">
        <v>76</v>
      </c>
      <c r="AQ24" s="185">
        <v>25</v>
      </c>
      <c r="AR24" s="158" t="s">
        <v>76</v>
      </c>
      <c r="AS24" s="185">
        <v>206</v>
      </c>
      <c r="AT24" s="153" t="s">
        <v>76</v>
      </c>
      <c r="AU24" s="187">
        <v>8.24</v>
      </c>
      <c r="AV24" s="199" t="s">
        <v>76</v>
      </c>
      <c r="AW24" s="187">
        <v>97.058823529411768</v>
      </c>
      <c r="AX24" s="199" t="s">
        <v>76</v>
      </c>
      <c r="AY24" s="189">
        <v>94.117647058823522</v>
      </c>
      <c r="AZ24" s="194" t="s">
        <v>73</v>
      </c>
      <c r="BA24" s="195" t="s">
        <v>73</v>
      </c>
      <c r="BB24" s="150" t="s">
        <v>76</v>
      </c>
      <c r="BC24" s="187">
        <v>100</v>
      </c>
      <c r="BD24" s="158" t="s">
        <v>76</v>
      </c>
      <c r="BE24" s="196">
        <v>0</v>
      </c>
      <c r="BF24" s="158" t="s">
        <v>76</v>
      </c>
      <c r="BG24" s="185">
        <v>0</v>
      </c>
      <c r="BH24" s="158" t="s">
        <v>76</v>
      </c>
      <c r="BI24" s="185">
        <v>0</v>
      </c>
      <c r="BJ24" s="153" t="s">
        <v>76</v>
      </c>
      <c r="BK24" s="189">
        <v>0</v>
      </c>
      <c r="BL24" s="197" t="s">
        <v>73</v>
      </c>
      <c r="BM24" s="195" t="s">
        <v>73</v>
      </c>
      <c r="BN24" s="149" t="s">
        <v>76</v>
      </c>
      <c r="BO24" s="185">
        <v>0</v>
      </c>
      <c r="BP24" s="198" t="s">
        <v>76</v>
      </c>
      <c r="BQ24" s="185">
        <v>0</v>
      </c>
      <c r="BR24" s="198" t="s">
        <v>76</v>
      </c>
      <c r="BS24" s="185">
        <v>0</v>
      </c>
      <c r="BT24" s="155" t="s">
        <v>76</v>
      </c>
      <c r="BU24" s="185">
        <v>0</v>
      </c>
      <c r="BV24" s="153" t="s">
        <v>76</v>
      </c>
      <c r="BW24" s="187">
        <v>0</v>
      </c>
      <c r="BX24" s="194" t="s">
        <v>73</v>
      </c>
    </row>
    <row r="25" spans="1:76" s="133" customFormat="1" ht="28.95" customHeight="1">
      <c r="A25" s="192"/>
      <c r="B25" s="149"/>
      <c r="C25" s="184"/>
      <c r="D25" s="149"/>
      <c r="E25" s="168"/>
      <c r="F25" s="151" t="s">
        <v>79</v>
      </c>
      <c r="G25" s="185">
        <v>3</v>
      </c>
      <c r="H25" s="193" t="s">
        <v>79</v>
      </c>
      <c r="I25" s="185">
        <v>186</v>
      </c>
      <c r="J25" s="186" t="s">
        <v>79</v>
      </c>
      <c r="K25" s="185">
        <v>1</v>
      </c>
      <c r="L25" s="186" t="s">
        <v>79</v>
      </c>
      <c r="M25" s="185">
        <v>1</v>
      </c>
      <c r="N25" s="186" t="s">
        <v>79</v>
      </c>
      <c r="O25" s="185">
        <v>0</v>
      </c>
      <c r="P25" s="192" t="s">
        <v>75</v>
      </c>
      <c r="Q25" s="192" t="s">
        <v>75</v>
      </c>
      <c r="R25" s="186" t="s">
        <v>79</v>
      </c>
      <c r="S25" s="187">
        <v>0</v>
      </c>
      <c r="T25" s="149" t="s">
        <v>79</v>
      </c>
      <c r="U25" s="185">
        <v>2</v>
      </c>
      <c r="V25" s="186" t="s">
        <v>79</v>
      </c>
      <c r="W25" s="185">
        <v>42</v>
      </c>
      <c r="X25" s="186" t="s">
        <v>79</v>
      </c>
      <c r="Y25" s="185">
        <v>204</v>
      </c>
      <c r="Z25" s="186" t="s">
        <v>79</v>
      </c>
      <c r="AA25" s="187">
        <v>4.8571428571428568</v>
      </c>
      <c r="AB25" s="192" t="s">
        <v>75</v>
      </c>
      <c r="AC25" s="192" t="s">
        <v>75</v>
      </c>
      <c r="AD25" s="151" t="s">
        <v>79</v>
      </c>
      <c r="AE25" s="185">
        <v>4</v>
      </c>
      <c r="AF25" s="158" t="s">
        <v>79</v>
      </c>
      <c r="AG25" s="185">
        <v>78</v>
      </c>
      <c r="AH25" s="198" t="s">
        <v>79</v>
      </c>
      <c r="AI25" s="185">
        <v>860</v>
      </c>
      <c r="AJ25" s="158" t="s">
        <v>79</v>
      </c>
      <c r="AK25" s="187">
        <v>11.025641025641026</v>
      </c>
      <c r="AL25" s="158" t="s">
        <v>79</v>
      </c>
      <c r="AM25" s="185">
        <v>3</v>
      </c>
      <c r="AN25" s="192" t="s">
        <v>75</v>
      </c>
      <c r="AO25" s="192" t="s">
        <v>75</v>
      </c>
      <c r="AP25" s="158" t="s">
        <v>79</v>
      </c>
      <c r="AQ25" s="185">
        <v>49</v>
      </c>
      <c r="AR25" s="158" t="s">
        <v>79</v>
      </c>
      <c r="AS25" s="185">
        <v>415</v>
      </c>
      <c r="AT25" s="153" t="s">
        <v>79</v>
      </c>
      <c r="AU25" s="187">
        <v>8.4693877551020407</v>
      </c>
      <c r="AV25" s="199" t="s">
        <v>79</v>
      </c>
      <c r="AW25" s="187">
        <v>97.297297297297305</v>
      </c>
      <c r="AX25" s="199" t="s">
        <v>79</v>
      </c>
      <c r="AY25" s="189">
        <v>100</v>
      </c>
      <c r="AZ25" s="194" t="s">
        <v>75</v>
      </c>
      <c r="BA25" s="195" t="s">
        <v>75</v>
      </c>
      <c r="BB25" s="150" t="s">
        <v>79</v>
      </c>
      <c r="BC25" s="187">
        <v>95</v>
      </c>
      <c r="BD25" s="158" t="s">
        <v>79</v>
      </c>
      <c r="BE25" s="196">
        <v>0</v>
      </c>
      <c r="BF25" s="158" t="s">
        <v>79</v>
      </c>
      <c r="BG25" s="185">
        <v>0</v>
      </c>
      <c r="BH25" s="158" t="s">
        <v>79</v>
      </c>
      <c r="BI25" s="185">
        <v>0</v>
      </c>
      <c r="BJ25" s="153" t="s">
        <v>79</v>
      </c>
      <c r="BK25" s="189">
        <v>0</v>
      </c>
      <c r="BL25" s="197" t="s">
        <v>75</v>
      </c>
      <c r="BM25" s="195" t="s">
        <v>75</v>
      </c>
      <c r="BN25" s="149" t="s">
        <v>79</v>
      </c>
      <c r="BO25" s="185">
        <v>1</v>
      </c>
      <c r="BP25" s="198" t="s">
        <v>79</v>
      </c>
      <c r="BQ25" s="185">
        <v>1</v>
      </c>
      <c r="BR25" s="198" t="s">
        <v>79</v>
      </c>
      <c r="BS25" s="185">
        <v>37</v>
      </c>
      <c r="BT25" s="155" t="s">
        <v>79</v>
      </c>
      <c r="BU25" s="185">
        <v>273</v>
      </c>
      <c r="BV25" s="153" t="s">
        <v>79</v>
      </c>
      <c r="BW25" s="187">
        <v>7.3783783783783781</v>
      </c>
      <c r="BX25" s="194" t="s">
        <v>75</v>
      </c>
    </row>
    <row r="26" spans="1:76" s="133" customFormat="1" ht="28.95" customHeight="1">
      <c r="A26" s="192"/>
      <c r="B26" s="149"/>
      <c r="C26" s="184"/>
      <c r="D26" s="149"/>
      <c r="E26" s="184"/>
      <c r="F26" s="151" t="s">
        <v>81</v>
      </c>
      <c r="G26" s="185">
        <v>2</v>
      </c>
      <c r="H26" s="193" t="s">
        <v>81</v>
      </c>
      <c r="I26" s="185">
        <v>49</v>
      </c>
      <c r="J26" s="186" t="s">
        <v>81</v>
      </c>
      <c r="K26" s="185">
        <v>1</v>
      </c>
      <c r="L26" s="186" t="s">
        <v>81</v>
      </c>
      <c r="M26" s="185">
        <v>9</v>
      </c>
      <c r="N26" s="186" t="s">
        <v>81</v>
      </c>
      <c r="O26" s="185">
        <v>50</v>
      </c>
      <c r="P26" s="192" t="s">
        <v>77</v>
      </c>
      <c r="Q26" s="192" t="s">
        <v>77</v>
      </c>
      <c r="R26" s="186" t="s">
        <v>81</v>
      </c>
      <c r="S26" s="187">
        <v>5.5555555555555554</v>
      </c>
      <c r="T26" s="149" t="s">
        <v>81</v>
      </c>
      <c r="U26" s="185">
        <v>1</v>
      </c>
      <c r="V26" s="186" t="s">
        <v>81</v>
      </c>
      <c r="W26" s="185">
        <v>17</v>
      </c>
      <c r="X26" s="186" t="s">
        <v>81</v>
      </c>
      <c r="Y26" s="185">
        <v>64</v>
      </c>
      <c r="Z26" s="186" t="s">
        <v>81</v>
      </c>
      <c r="AA26" s="187">
        <v>3.7647058823529411</v>
      </c>
      <c r="AB26" s="192" t="s">
        <v>77</v>
      </c>
      <c r="AC26" s="192" t="s">
        <v>77</v>
      </c>
      <c r="AD26" s="151" t="s">
        <v>81</v>
      </c>
      <c r="AE26" s="185">
        <v>1</v>
      </c>
      <c r="AF26" s="158" t="s">
        <v>81</v>
      </c>
      <c r="AG26" s="185">
        <v>29</v>
      </c>
      <c r="AH26" s="198" t="s">
        <v>81</v>
      </c>
      <c r="AI26" s="185">
        <v>342</v>
      </c>
      <c r="AJ26" s="158" t="s">
        <v>81</v>
      </c>
      <c r="AK26" s="187">
        <v>11.793103448275861</v>
      </c>
      <c r="AL26" s="158" t="s">
        <v>81</v>
      </c>
      <c r="AM26" s="185">
        <v>1</v>
      </c>
      <c r="AN26" s="192" t="s">
        <v>77</v>
      </c>
      <c r="AO26" s="192" t="s">
        <v>77</v>
      </c>
      <c r="AP26" s="158" t="s">
        <v>81</v>
      </c>
      <c r="AQ26" s="185">
        <v>18</v>
      </c>
      <c r="AR26" s="158" t="s">
        <v>81</v>
      </c>
      <c r="AS26" s="185">
        <v>215</v>
      </c>
      <c r="AT26" s="153" t="s">
        <v>81</v>
      </c>
      <c r="AU26" s="187">
        <v>11.944444444444445</v>
      </c>
      <c r="AV26" s="199" t="s">
        <v>81</v>
      </c>
      <c r="AW26" s="187">
        <v>98.75</v>
      </c>
      <c r="AX26" s="199" t="s">
        <v>81</v>
      </c>
      <c r="AY26" s="189">
        <v>97.435897435897431</v>
      </c>
      <c r="AZ26" s="194" t="s">
        <v>77</v>
      </c>
      <c r="BA26" s="195" t="s">
        <v>77</v>
      </c>
      <c r="BB26" s="150" t="s">
        <v>81</v>
      </c>
      <c r="BC26" s="187">
        <v>100</v>
      </c>
      <c r="BD26" s="158" t="s">
        <v>81</v>
      </c>
      <c r="BE26" s="196">
        <v>0</v>
      </c>
      <c r="BF26" s="158" t="s">
        <v>81</v>
      </c>
      <c r="BG26" s="185">
        <v>0</v>
      </c>
      <c r="BH26" s="158" t="s">
        <v>81</v>
      </c>
      <c r="BI26" s="185">
        <v>0</v>
      </c>
      <c r="BJ26" s="153" t="s">
        <v>81</v>
      </c>
      <c r="BK26" s="189">
        <v>0</v>
      </c>
      <c r="BL26" s="197" t="s">
        <v>77</v>
      </c>
      <c r="BM26" s="195" t="s">
        <v>77</v>
      </c>
      <c r="BN26" s="149" t="s">
        <v>81</v>
      </c>
      <c r="BO26" s="185">
        <v>0</v>
      </c>
      <c r="BP26" s="198" t="s">
        <v>81</v>
      </c>
      <c r="BQ26" s="185">
        <v>0</v>
      </c>
      <c r="BR26" s="198" t="s">
        <v>81</v>
      </c>
      <c r="BS26" s="185">
        <v>0</v>
      </c>
      <c r="BT26" s="155" t="s">
        <v>81</v>
      </c>
      <c r="BU26" s="185">
        <v>0</v>
      </c>
      <c r="BV26" s="153" t="s">
        <v>81</v>
      </c>
      <c r="BW26" s="187">
        <v>0</v>
      </c>
      <c r="BX26" s="194" t="s">
        <v>77</v>
      </c>
    </row>
    <row r="27" spans="1:76" s="133" customFormat="1" ht="28.95" customHeight="1">
      <c r="A27" s="192"/>
      <c r="B27" s="149"/>
      <c r="C27" s="184"/>
      <c r="D27" s="149"/>
      <c r="E27" s="168"/>
      <c r="F27" s="151" t="s">
        <v>83</v>
      </c>
      <c r="G27" s="185">
        <v>6</v>
      </c>
      <c r="H27" s="193" t="s">
        <v>83</v>
      </c>
      <c r="I27" s="185">
        <v>361</v>
      </c>
      <c r="J27" s="186" t="s">
        <v>83</v>
      </c>
      <c r="K27" s="185">
        <v>3</v>
      </c>
      <c r="L27" s="186" t="s">
        <v>83</v>
      </c>
      <c r="M27" s="185">
        <v>19</v>
      </c>
      <c r="N27" s="186" t="s">
        <v>83</v>
      </c>
      <c r="O27" s="185">
        <v>73</v>
      </c>
      <c r="P27" s="192" t="s">
        <v>78</v>
      </c>
      <c r="Q27" s="192" t="s">
        <v>78</v>
      </c>
      <c r="R27" s="186" t="s">
        <v>83</v>
      </c>
      <c r="S27" s="187">
        <v>3.8421052631578947</v>
      </c>
      <c r="T27" s="149" t="s">
        <v>83</v>
      </c>
      <c r="U27" s="185">
        <v>1</v>
      </c>
      <c r="V27" s="186" t="s">
        <v>83</v>
      </c>
      <c r="W27" s="185">
        <v>31</v>
      </c>
      <c r="X27" s="186" t="s">
        <v>83</v>
      </c>
      <c r="Y27" s="185">
        <v>143</v>
      </c>
      <c r="Z27" s="186" t="s">
        <v>83</v>
      </c>
      <c r="AA27" s="187">
        <v>4.612903225806452</v>
      </c>
      <c r="AB27" s="192" t="s">
        <v>78</v>
      </c>
      <c r="AC27" s="192" t="s">
        <v>78</v>
      </c>
      <c r="AD27" s="151" t="s">
        <v>83</v>
      </c>
      <c r="AE27" s="185">
        <v>2</v>
      </c>
      <c r="AF27" s="158" t="s">
        <v>83</v>
      </c>
      <c r="AG27" s="185">
        <v>65</v>
      </c>
      <c r="AH27" s="198" t="s">
        <v>83</v>
      </c>
      <c r="AI27" s="185">
        <v>945</v>
      </c>
      <c r="AJ27" s="158" t="s">
        <v>83</v>
      </c>
      <c r="AK27" s="187">
        <v>14.538461538461538</v>
      </c>
      <c r="AL27" s="158" t="s">
        <v>83</v>
      </c>
      <c r="AM27" s="185">
        <v>2</v>
      </c>
      <c r="AN27" s="192" t="s">
        <v>78</v>
      </c>
      <c r="AO27" s="192" t="s">
        <v>78</v>
      </c>
      <c r="AP27" s="158" t="s">
        <v>83</v>
      </c>
      <c r="AQ27" s="185">
        <v>46</v>
      </c>
      <c r="AR27" s="158" t="s">
        <v>83</v>
      </c>
      <c r="AS27" s="185">
        <v>554</v>
      </c>
      <c r="AT27" s="153" t="s">
        <v>83</v>
      </c>
      <c r="AU27" s="187">
        <v>12.043478260869565</v>
      </c>
      <c r="AV27" s="199" t="s">
        <v>83</v>
      </c>
      <c r="AW27" s="187">
        <v>93.170731707317074</v>
      </c>
      <c r="AX27" s="199" t="s">
        <v>83</v>
      </c>
      <c r="AY27" s="189">
        <v>94.949494949494948</v>
      </c>
      <c r="AZ27" s="194" t="s">
        <v>78</v>
      </c>
      <c r="BA27" s="195" t="s">
        <v>78</v>
      </c>
      <c r="BB27" s="150" t="s">
        <v>83</v>
      </c>
      <c r="BC27" s="187">
        <v>91.509433962264154</v>
      </c>
      <c r="BD27" s="158" t="s">
        <v>83</v>
      </c>
      <c r="BE27" s="196">
        <v>0</v>
      </c>
      <c r="BF27" s="158" t="s">
        <v>83</v>
      </c>
      <c r="BG27" s="185">
        <v>0</v>
      </c>
      <c r="BH27" s="158" t="s">
        <v>83</v>
      </c>
      <c r="BI27" s="185">
        <v>0</v>
      </c>
      <c r="BJ27" s="153" t="s">
        <v>83</v>
      </c>
      <c r="BK27" s="189">
        <v>0</v>
      </c>
      <c r="BL27" s="197" t="s">
        <v>78</v>
      </c>
      <c r="BM27" s="195" t="s">
        <v>78</v>
      </c>
      <c r="BN27" s="149" t="s">
        <v>83</v>
      </c>
      <c r="BO27" s="185">
        <v>2</v>
      </c>
      <c r="BP27" s="198" t="s">
        <v>83</v>
      </c>
      <c r="BQ27" s="185">
        <v>2</v>
      </c>
      <c r="BR27" s="198" t="s">
        <v>83</v>
      </c>
      <c r="BS27" s="185">
        <v>102</v>
      </c>
      <c r="BT27" s="155" t="s">
        <v>83</v>
      </c>
      <c r="BU27" s="185">
        <v>787</v>
      </c>
      <c r="BV27" s="153" t="s">
        <v>83</v>
      </c>
      <c r="BW27" s="187">
        <v>7.715686274509804</v>
      </c>
      <c r="BX27" s="194" t="s">
        <v>78</v>
      </c>
    </row>
    <row r="28" spans="1:76" s="133" customFormat="1" ht="28.95" customHeight="1">
      <c r="A28" s="192"/>
      <c r="B28" s="149"/>
      <c r="C28" s="184"/>
      <c r="D28" s="149"/>
      <c r="E28" s="184"/>
      <c r="F28" s="151" t="s">
        <v>85</v>
      </c>
      <c r="G28" s="185">
        <v>10</v>
      </c>
      <c r="H28" s="193" t="s">
        <v>85</v>
      </c>
      <c r="I28" s="185">
        <v>495</v>
      </c>
      <c r="J28" s="186" t="s">
        <v>85</v>
      </c>
      <c r="K28" s="185">
        <v>1</v>
      </c>
      <c r="L28" s="186" t="s">
        <v>85</v>
      </c>
      <c r="M28" s="185">
        <v>12</v>
      </c>
      <c r="N28" s="186" t="s">
        <v>85</v>
      </c>
      <c r="O28" s="185">
        <v>52</v>
      </c>
      <c r="P28" s="192" t="s">
        <v>80</v>
      </c>
      <c r="Q28" s="192" t="s">
        <v>80</v>
      </c>
      <c r="R28" s="186" t="s">
        <v>85</v>
      </c>
      <c r="S28" s="187">
        <v>4.333333333333333</v>
      </c>
      <c r="T28" s="149" t="s">
        <v>85</v>
      </c>
      <c r="U28" s="185">
        <v>0</v>
      </c>
      <c r="V28" s="186" t="s">
        <v>85</v>
      </c>
      <c r="W28" s="185">
        <v>0</v>
      </c>
      <c r="X28" s="186" t="s">
        <v>85</v>
      </c>
      <c r="Y28" s="185">
        <v>0</v>
      </c>
      <c r="Z28" s="186" t="s">
        <v>85</v>
      </c>
      <c r="AA28" s="187">
        <v>0</v>
      </c>
      <c r="AB28" s="192" t="s">
        <v>80</v>
      </c>
      <c r="AC28" s="192" t="s">
        <v>80</v>
      </c>
      <c r="AD28" s="151" t="s">
        <v>85</v>
      </c>
      <c r="AE28" s="185">
        <v>3</v>
      </c>
      <c r="AF28" s="158" t="s">
        <v>85</v>
      </c>
      <c r="AG28" s="185">
        <v>63</v>
      </c>
      <c r="AH28" s="198" t="s">
        <v>85</v>
      </c>
      <c r="AI28" s="185">
        <v>846</v>
      </c>
      <c r="AJ28" s="158" t="s">
        <v>85</v>
      </c>
      <c r="AK28" s="187">
        <v>13.428571428571429</v>
      </c>
      <c r="AL28" s="158" t="s">
        <v>85</v>
      </c>
      <c r="AM28" s="185">
        <v>3</v>
      </c>
      <c r="AN28" s="192" t="s">
        <v>80</v>
      </c>
      <c r="AO28" s="192" t="s">
        <v>80</v>
      </c>
      <c r="AP28" s="158" t="s">
        <v>85</v>
      </c>
      <c r="AQ28" s="185">
        <v>48</v>
      </c>
      <c r="AR28" s="158" t="s">
        <v>85</v>
      </c>
      <c r="AS28" s="185">
        <v>464</v>
      </c>
      <c r="AT28" s="153" t="s">
        <v>85</v>
      </c>
      <c r="AU28" s="187">
        <v>9.6666666666666661</v>
      </c>
      <c r="AV28" s="199" t="s">
        <v>85</v>
      </c>
      <c r="AW28" s="187">
        <v>96.296296296296291</v>
      </c>
      <c r="AX28" s="199" t="s">
        <v>85</v>
      </c>
      <c r="AY28" s="189">
        <v>96.666666666666671</v>
      </c>
      <c r="AZ28" s="194" t="s">
        <v>80</v>
      </c>
      <c r="BA28" s="195" t="s">
        <v>80</v>
      </c>
      <c r="BB28" s="150" t="s">
        <v>85</v>
      </c>
      <c r="BC28" s="187">
        <v>95.833333333333343</v>
      </c>
      <c r="BD28" s="158" t="s">
        <v>85</v>
      </c>
      <c r="BE28" s="196">
        <v>0</v>
      </c>
      <c r="BF28" s="158" t="s">
        <v>85</v>
      </c>
      <c r="BG28" s="185">
        <v>0</v>
      </c>
      <c r="BH28" s="158" t="s">
        <v>85</v>
      </c>
      <c r="BI28" s="185">
        <v>0</v>
      </c>
      <c r="BJ28" s="153" t="s">
        <v>85</v>
      </c>
      <c r="BK28" s="189">
        <v>0</v>
      </c>
      <c r="BL28" s="197" t="s">
        <v>80</v>
      </c>
      <c r="BM28" s="195" t="s">
        <v>80</v>
      </c>
      <c r="BN28" s="149" t="s">
        <v>85</v>
      </c>
      <c r="BO28" s="185">
        <v>0</v>
      </c>
      <c r="BP28" s="198" t="s">
        <v>85</v>
      </c>
      <c r="BQ28" s="185">
        <v>0</v>
      </c>
      <c r="BR28" s="198" t="s">
        <v>85</v>
      </c>
      <c r="BS28" s="185">
        <v>0</v>
      </c>
      <c r="BT28" s="155" t="s">
        <v>85</v>
      </c>
      <c r="BU28" s="185">
        <v>0</v>
      </c>
      <c r="BV28" s="153" t="s">
        <v>85</v>
      </c>
      <c r="BW28" s="187">
        <v>0</v>
      </c>
      <c r="BX28" s="194" t="s">
        <v>80</v>
      </c>
    </row>
    <row r="29" spans="1:76" s="133" customFormat="1" ht="28.95" customHeight="1">
      <c r="A29" s="192"/>
      <c r="B29" s="149"/>
      <c r="C29" s="184"/>
      <c r="D29" s="149"/>
      <c r="E29" s="184"/>
      <c r="F29" s="151" t="s">
        <v>87</v>
      </c>
      <c r="G29" s="185">
        <v>0</v>
      </c>
      <c r="H29" s="193" t="s">
        <v>87</v>
      </c>
      <c r="I29" s="185">
        <v>0</v>
      </c>
      <c r="J29" s="186" t="s">
        <v>87</v>
      </c>
      <c r="K29" s="185">
        <v>0</v>
      </c>
      <c r="L29" s="186" t="s">
        <v>87</v>
      </c>
      <c r="M29" s="185">
        <v>0</v>
      </c>
      <c r="N29" s="186" t="s">
        <v>87</v>
      </c>
      <c r="O29" s="185">
        <v>0</v>
      </c>
      <c r="P29" s="192" t="s">
        <v>82</v>
      </c>
      <c r="Q29" s="192" t="s">
        <v>82</v>
      </c>
      <c r="R29" s="186" t="s">
        <v>87</v>
      </c>
      <c r="S29" s="187">
        <v>0</v>
      </c>
      <c r="T29" s="149" t="s">
        <v>87</v>
      </c>
      <c r="U29" s="185">
        <v>0</v>
      </c>
      <c r="V29" s="186" t="s">
        <v>87</v>
      </c>
      <c r="W29" s="185">
        <v>0</v>
      </c>
      <c r="X29" s="186" t="s">
        <v>87</v>
      </c>
      <c r="Y29" s="185">
        <v>0</v>
      </c>
      <c r="Z29" s="186" t="s">
        <v>87</v>
      </c>
      <c r="AA29" s="187">
        <v>0</v>
      </c>
      <c r="AB29" s="192" t="s">
        <v>82</v>
      </c>
      <c r="AC29" s="192" t="s">
        <v>82</v>
      </c>
      <c r="AD29" s="151" t="s">
        <v>87</v>
      </c>
      <c r="AE29" s="185">
        <v>1</v>
      </c>
      <c r="AF29" s="158" t="s">
        <v>87</v>
      </c>
      <c r="AG29" s="185">
        <v>11</v>
      </c>
      <c r="AH29" s="198" t="s">
        <v>87</v>
      </c>
      <c r="AI29" s="185">
        <v>50</v>
      </c>
      <c r="AJ29" s="158" t="s">
        <v>87</v>
      </c>
      <c r="AK29" s="187">
        <v>4.5454545454545459</v>
      </c>
      <c r="AL29" s="158" t="s">
        <v>87</v>
      </c>
      <c r="AM29" s="185">
        <v>1</v>
      </c>
      <c r="AN29" s="192" t="s">
        <v>82</v>
      </c>
      <c r="AO29" s="192" t="s">
        <v>82</v>
      </c>
      <c r="AP29" s="158" t="s">
        <v>87</v>
      </c>
      <c r="AQ29" s="185">
        <v>9</v>
      </c>
      <c r="AR29" s="158" t="s">
        <v>87</v>
      </c>
      <c r="AS29" s="185">
        <v>25</v>
      </c>
      <c r="AT29" s="153" t="s">
        <v>87</v>
      </c>
      <c r="AU29" s="187">
        <v>2.7777777777777777</v>
      </c>
      <c r="AV29" s="199" t="s">
        <v>87</v>
      </c>
      <c r="AW29" s="187">
        <v>100</v>
      </c>
      <c r="AX29" s="199" t="s">
        <v>87</v>
      </c>
      <c r="AY29" s="189">
        <v>100</v>
      </c>
      <c r="AZ29" s="194" t="s">
        <v>82</v>
      </c>
      <c r="BA29" s="195" t="s">
        <v>82</v>
      </c>
      <c r="BB29" s="150" t="s">
        <v>87</v>
      </c>
      <c r="BC29" s="187">
        <v>100</v>
      </c>
      <c r="BD29" s="158" t="s">
        <v>87</v>
      </c>
      <c r="BE29" s="196">
        <v>0</v>
      </c>
      <c r="BF29" s="158" t="s">
        <v>87</v>
      </c>
      <c r="BG29" s="185">
        <v>0</v>
      </c>
      <c r="BH29" s="158" t="s">
        <v>87</v>
      </c>
      <c r="BI29" s="185">
        <v>0</v>
      </c>
      <c r="BJ29" s="153" t="s">
        <v>87</v>
      </c>
      <c r="BK29" s="189">
        <v>0</v>
      </c>
      <c r="BL29" s="197" t="s">
        <v>82</v>
      </c>
      <c r="BM29" s="195" t="s">
        <v>82</v>
      </c>
      <c r="BN29" s="149" t="s">
        <v>87</v>
      </c>
      <c r="BO29" s="185">
        <v>0</v>
      </c>
      <c r="BP29" s="198" t="s">
        <v>87</v>
      </c>
      <c r="BQ29" s="185">
        <v>0</v>
      </c>
      <c r="BR29" s="198" t="s">
        <v>87</v>
      </c>
      <c r="BS29" s="185">
        <v>0</v>
      </c>
      <c r="BT29" s="155" t="s">
        <v>87</v>
      </c>
      <c r="BU29" s="185">
        <v>0</v>
      </c>
      <c r="BV29" s="153" t="s">
        <v>87</v>
      </c>
      <c r="BW29" s="187">
        <v>0</v>
      </c>
      <c r="BX29" s="194" t="s">
        <v>82</v>
      </c>
    </row>
    <row r="30" spans="1:76" s="133" customFormat="1" ht="28.95" customHeight="1">
      <c r="A30" s="192"/>
      <c r="B30" s="149"/>
      <c r="C30" s="184"/>
      <c r="D30" s="149"/>
      <c r="E30" s="168"/>
      <c r="F30" s="151" t="s">
        <v>89</v>
      </c>
      <c r="G30" s="185">
        <v>2</v>
      </c>
      <c r="H30" s="193" t="s">
        <v>89</v>
      </c>
      <c r="I30" s="185">
        <v>96</v>
      </c>
      <c r="J30" s="186" t="s">
        <v>89</v>
      </c>
      <c r="K30" s="185">
        <v>0</v>
      </c>
      <c r="L30" s="186" t="s">
        <v>89</v>
      </c>
      <c r="M30" s="185">
        <v>0</v>
      </c>
      <c r="N30" s="186" t="s">
        <v>89</v>
      </c>
      <c r="O30" s="185">
        <v>0</v>
      </c>
      <c r="P30" s="192" t="s">
        <v>84</v>
      </c>
      <c r="Q30" s="192" t="s">
        <v>84</v>
      </c>
      <c r="R30" s="186" t="s">
        <v>89</v>
      </c>
      <c r="S30" s="187">
        <v>0</v>
      </c>
      <c r="T30" s="149" t="s">
        <v>89</v>
      </c>
      <c r="U30" s="185">
        <v>1</v>
      </c>
      <c r="V30" s="186" t="s">
        <v>89</v>
      </c>
      <c r="W30" s="185">
        <v>9</v>
      </c>
      <c r="X30" s="186" t="s">
        <v>89</v>
      </c>
      <c r="Y30" s="185">
        <v>53</v>
      </c>
      <c r="Z30" s="186" t="s">
        <v>89</v>
      </c>
      <c r="AA30" s="187">
        <v>5.8888888888888893</v>
      </c>
      <c r="AB30" s="192" t="s">
        <v>84</v>
      </c>
      <c r="AC30" s="192" t="s">
        <v>84</v>
      </c>
      <c r="AD30" s="151" t="s">
        <v>89</v>
      </c>
      <c r="AE30" s="185">
        <v>0</v>
      </c>
      <c r="AF30" s="158" t="s">
        <v>89</v>
      </c>
      <c r="AG30" s="185">
        <v>0</v>
      </c>
      <c r="AH30" s="198" t="s">
        <v>89</v>
      </c>
      <c r="AI30" s="185">
        <v>0</v>
      </c>
      <c r="AJ30" s="158" t="s">
        <v>89</v>
      </c>
      <c r="AK30" s="187">
        <v>0</v>
      </c>
      <c r="AL30" s="158" t="s">
        <v>89</v>
      </c>
      <c r="AM30" s="185">
        <v>0</v>
      </c>
      <c r="AN30" s="192" t="s">
        <v>84</v>
      </c>
      <c r="AO30" s="192" t="s">
        <v>84</v>
      </c>
      <c r="AP30" s="158" t="s">
        <v>89</v>
      </c>
      <c r="AQ30" s="185">
        <v>0</v>
      </c>
      <c r="AR30" s="158" t="s">
        <v>89</v>
      </c>
      <c r="AS30" s="185">
        <v>0</v>
      </c>
      <c r="AT30" s="153" t="s">
        <v>89</v>
      </c>
      <c r="AU30" s="187">
        <v>0</v>
      </c>
      <c r="AV30" s="199" t="s">
        <v>89</v>
      </c>
      <c r="AW30" s="189">
        <v>0</v>
      </c>
      <c r="AX30" s="199" t="s">
        <v>89</v>
      </c>
      <c r="AY30" s="189">
        <v>0</v>
      </c>
      <c r="AZ30" s="194" t="s">
        <v>84</v>
      </c>
      <c r="BA30" s="195" t="s">
        <v>84</v>
      </c>
      <c r="BB30" s="150" t="s">
        <v>89</v>
      </c>
      <c r="BC30" s="187">
        <v>0</v>
      </c>
      <c r="BD30" s="158" t="s">
        <v>89</v>
      </c>
      <c r="BE30" s="196">
        <v>1</v>
      </c>
      <c r="BF30" s="158" t="s">
        <v>89</v>
      </c>
      <c r="BG30" s="185">
        <v>42</v>
      </c>
      <c r="BH30" s="158" t="s">
        <v>89</v>
      </c>
      <c r="BI30" s="185">
        <v>458</v>
      </c>
      <c r="BJ30" s="153" t="s">
        <v>89</v>
      </c>
      <c r="BK30" s="189">
        <v>10.904761904761905</v>
      </c>
      <c r="BL30" s="197" t="s">
        <v>84</v>
      </c>
      <c r="BM30" s="195" t="s">
        <v>84</v>
      </c>
      <c r="BN30" s="149" t="s">
        <v>89</v>
      </c>
      <c r="BO30" s="185">
        <v>0</v>
      </c>
      <c r="BP30" s="198" t="s">
        <v>89</v>
      </c>
      <c r="BQ30" s="185">
        <v>0</v>
      </c>
      <c r="BR30" s="198" t="s">
        <v>89</v>
      </c>
      <c r="BS30" s="185">
        <v>0</v>
      </c>
      <c r="BT30" s="155" t="s">
        <v>89</v>
      </c>
      <c r="BU30" s="185">
        <v>0</v>
      </c>
      <c r="BV30" s="153" t="s">
        <v>89</v>
      </c>
      <c r="BW30" s="187">
        <v>0</v>
      </c>
      <c r="BX30" s="194" t="s">
        <v>84</v>
      </c>
    </row>
    <row r="31" spans="1:76" s="133" customFormat="1" ht="28.95" customHeight="1">
      <c r="A31" s="192"/>
      <c r="B31" s="149"/>
      <c r="C31" s="184"/>
      <c r="D31" s="149"/>
      <c r="E31" s="184"/>
      <c r="F31" s="151" t="s">
        <v>91</v>
      </c>
      <c r="G31" s="185">
        <v>6</v>
      </c>
      <c r="H31" s="193" t="s">
        <v>91</v>
      </c>
      <c r="I31" s="185">
        <v>371</v>
      </c>
      <c r="J31" s="186" t="s">
        <v>91</v>
      </c>
      <c r="K31" s="185">
        <v>2</v>
      </c>
      <c r="L31" s="186" t="s">
        <v>91</v>
      </c>
      <c r="M31" s="185">
        <v>12</v>
      </c>
      <c r="N31" s="186" t="s">
        <v>91</v>
      </c>
      <c r="O31" s="185">
        <v>30</v>
      </c>
      <c r="P31" s="192" t="s">
        <v>86</v>
      </c>
      <c r="Q31" s="192" t="s">
        <v>86</v>
      </c>
      <c r="R31" s="186" t="s">
        <v>91</v>
      </c>
      <c r="S31" s="187">
        <v>2.5</v>
      </c>
      <c r="T31" s="149" t="s">
        <v>91</v>
      </c>
      <c r="U31" s="185">
        <v>0</v>
      </c>
      <c r="V31" s="186" t="s">
        <v>91</v>
      </c>
      <c r="W31" s="185">
        <v>0</v>
      </c>
      <c r="X31" s="186" t="s">
        <v>91</v>
      </c>
      <c r="Y31" s="185">
        <v>0</v>
      </c>
      <c r="Z31" s="186" t="s">
        <v>91</v>
      </c>
      <c r="AA31" s="187">
        <v>0</v>
      </c>
      <c r="AB31" s="192" t="s">
        <v>86</v>
      </c>
      <c r="AC31" s="192" t="s">
        <v>86</v>
      </c>
      <c r="AD31" s="151" t="s">
        <v>91</v>
      </c>
      <c r="AE31" s="185">
        <v>5</v>
      </c>
      <c r="AF31" s="158" t="s">
        <v>91</v>
      </c>
      <c r="AG31" s="185">
        <v>80</v>
      </c>
      <c r="AH31" s="198" t="s">
        <v>91</v>
      </c>
      <c r="AI31" s="185">
        <v>693</v>
      </c>
      <c r="AJ31" s="158" t="s">
        <v>91</v>
      </c>
      <c r="AK31" s="187">
        <v>8.6624999999999996</v>
      </c>
      <c r="AL31" s="158" t="s">
        <v>91</v>
      </c>
      <c r="AM31" s="185">
        <v>2</v>
      </c>
      <c r="AN31" s="192" t="s">
        <v>86</v>
      </c>
      <c r="AO31" s="192" t="s">
        <v>86</v>
      </c>
      <c r="AP31" s="158" t="s">
        <v>91</v>
      </c>
      <c r="AQ31" s="185">
        <v>42</v>
      </c>
      <c r="AR31" s="158" t="s">
        <v>91</v>
      </c>
      <c r="AS31" s="185">
        <v>420</v>
      </c>
      <c r="AT31" s="153" t="s">
        <v>91</v>
      </c>
      <c r="AU31" s="187">
        <v>10</v>
      </c>
      <c r="AV31" s="199" t="s">
        <v>91</v>
      </c>
      <c r="AW31" s="187">
        <v>98.484848484848484</v>
      </c>
      <c r="AX31" s="199" t="s">
        <v>91</v>
      </c>
      <c r="AY31" s="189">
        <v>96.491228070175438</v>
      </c>
      <c r="AZ31" s="194" t="s">
        <v>86</v>
      </c>
      <c r="BA31" s="195" t="s">
        <v>86</v>
      </c>
      <c r="BB31" s="150" t="s">
        <v>91</v>
      </c>
      <c r="BC31" s="187">
        <v>100</v>
      </c>
      <c r="BD31" s="158" t="s">
        <v>91</v>
      </c>
      <c r="BE31" s="196">
        <v>0</v>
      </c>
      <c r="BF31" s="158" t="s">
        <v>91</v>
      </c>
      <c r="BG31" s="185">
        <v>0</v>
      </c>
      <c r="BH31" s="158" t="s">
        <v>91</v>
      </c>
      <c r="BI31" s="185">
        <v>0</v>
      </c>
      <c r="BJ31" s="153" t="s">
        <v>91</v>
      </c>
      <c r="BK31" s="189">
        <v>0</v>
      </c>
      <c r="BL31" s="197" t="s">
        <v>86</v>
      </c>
      <c r="BM31" s="195" t="s">
        <v>86</v>
      </c>
      <c r="BN31" s="149" t="s">
        <v>91</v>
      </c>
      <c r="BO31" s="185">
        <v>0</v>
      </c>
      <c r="BP31" s="198" t="s">
        <v>91</v>
      </c>
      <c r="BQ31" s="185">
        <v>0</v>
      </c>
      <c r="BR31" s="198" t="s">
        <v>91</v>
      </c>
      <c r="BS31" s="185">
        <v>0</v>
      </c>
      <c r="BT31" s="155" t="s">
        <v>91</v>
      </c>
      <c r="BU31" s="185">
        <v>0</v>
      </c>
      <c r="BV31" s="153" t="s">
        <v>91</v>
      </c>
      <c r="BW31" s="187">
        <v>0</v>
      </c>
      <c r="BX31" s="194" t="s">
        <v>86</v>
      </c>
    </row>
    <row r="32" spans="1:76" s="133" customFormat="1" ht="28.95" customHeight="1">
      <c r="A32" s="192"/>
      <c r="B32" s="149"/>
      <c r="C32" s="184"/>
      <c r="D32" s="149"/>
      <c r="E32" s="184"/>
      <c r="F32" s="151" t="s">
        <v>93</v>
      </c>
      <c r="G32" s="185">
        <v>5</v>
      </c>
      <c r="H32" s="193" t="s">
        <v>93</v>
      </c>
      <c r="I32" s="185">
        <v>285</v>
      </c>
      <c r="J32" s="186" t="s">
        <v>93</v>
      </c>
      <c r="K32" s="185">
        <v>1</v>
      </c>
      <c r="L32" s="186" t="s">
        <v>93</v>
      </c>
      <c r="M32" s="185">
        <v>6</v>
      </c>
      <c r="N32" s="186" t="s">
        <v>93</v>
      </c>
      <c r="O32" s="185">
        <v>57</v>
      </c>
      <c r="P32" s="192" t="s">
        <v>88</v>
      </c>
      <c r="Q32" s="192" t="s">
        <v>88</v>
      </c>
      <c r="R32" s="186" t="s">
        <v>93</v>
      </c>
      <c r="S32" s="187">
        <v>9.5</v>
      </c>
      <c r="T32" s="149" t="s">
        <v>93</v>
      </c>
      <c r="U32" s="185">
        <v>0</v>
      </c>
      <c r="V32" s="186" t="s">
        <v>93</v>
      </c>
      <c r="W32" s="185">
        <v>0</v>
      </c>
      <c r="X32" s="186" t="s">
        <v>93</v>
      </c>
      <c r="Y32" s="185">
        <v>0</v>
      </c>
      <c r="Z32" s="186" t="s">
        <v>93</v>
      </c>
      <c r="AA32" s="187">
        <v>0</v>
      </c>
      <c r="AB32" s="192" t="s">
        <v>88</v>
      </c>
      <c r="AC32" s="192" t="s">
        <v>88</v>
      </c>
      <c r="AD32" s="151" t="s">
        <v>93</v>
      </c>
      <c r="AE32" s="185">
        <v>4</v>
      </c>
      <c r="AF32" s="158" t="s">
        <v>93</v>
      </c>
      <c r="AG32" s="185">
        <v>57</v>
      </c>
      <c r="AH32" s="198" t="s">
        <v>93</v>
      </c>
      <c r="AI32" s="185">
        <v>552</v>
      </c>
      <c r="AJ32" s="158" t="s">
        <v>93</v>
      </c>
      <c r="AK32" s="187">
        <v>9.6842105263157894</v>
      </c>
      <c r="AL32" s="158" t="s">
        <v>93</v>
      </c>
      <c r="AM32" s="185">
        <v>1</v>
      </c>
      <c r="AN32" s="192" t="s">
        <v>88</v>
      </c>
      <c r="AO32" s="192" t="s">
        <v>88</v>
      </c>
      <c r="AP32" s="158" t="s">
        <v>93</v>
      </c>
      <c r="AQ32" s="185">
        <v>22</v>
      </c>
      <c r="AR32" s="158" t="s">
        <v>93</v>
      </c>
      <c r="AS32" s="185">
        <v>223</v>
      </c>
      <c r="AT32" s="153" t="s">
        <v>93</v>
      </c>
      <c r="AU32" s="187">
        <v>10.136363636363637</v>
      </c>
      <c r="AV32" s="199" t="s">
        <v>93</v>
      </c>
      <c r="AW32" s="187">
        <v>98.780487804878049</v>
      </c>
      <c r="AX32" s="199" t="s">
        <v>93</v>
      </c>
      <c r="AY32" s="189">
        <v>100</v>
      </c>
      <c r="AZ32" s="194" t="s">
        <v>88</v>
      </c>
      <c r="BA32" s="195" t="s">
        <v>88</v>
      </c>
      <c r="BB32" s="150" t="s">
        <v>93</v>
      </c>
      <c r="BC32" s="187">
        <v>97.916666666666657</v>
      </c>
      <c r="BD32" s="158" t="s">
        <v>93</v>
      </c>
      <c r="BE32" s="196">
        <v>0</v>
      </c>
      <c r="BF32" s="158" t="s">
        <v>93</v>
      </c>
      <c r="BG32" s="185">
        <v>0</v>
      </c>
      <c r="BH32" s="158" t="s">
        <v>93</v>
      </c>
      <c r="BI32" s="185">
        <v>0</v>
      </c>
      <c r="BJ32" s="153" t="s">
        <v>93</v>
      </c>
      <c r="BK32" s="189">
        <v>0</v>
      </c>
      <c r="BL32" s="197" t="s">
        <v>88</v>
      </c>
      <c r="BM32" s="195" t="s">
        <v>88</v>
      </c>
      <c r="BN32" s="149" t="s">
        <v>93</v>
      </c>
      <c r="BO32" s="185">
        <v>0</v>
      </c>
      <c r="BP32" s="198" t="s">
        <v>93</v>
      </c>
      <c r="BQ32" s="185">
        <v>0</v>
      </c>
      <c r="BR32" s="198" t="s">
        <v>93</v>
      </c>
      <c r="BS32" s="185">
        <v>0</v>
      </c>
      <c r="BT32" s="155" t="s">
        <v>93</v>
      </c>
      <c r="BU32" s="185">
        <v>0</v>
      </c>
      <c r="BV32" s="153" t="s">
        <v>93</v>
      </c>
      <c r="BW32" s="187">
        <v>0</v>
      </c>
      <c r="BX32" s="194" t="s">
        <v>88</v>
      </c>
    </row>
    <row r="33" spans="1:76" s="133" customFormat="1" ht="28.95" customHeight="1">
      <c r="A33" s="192"/>
      <c r="B33" s="149"/>
      <c r="C33" s="184"/>
      <c r="D33" s="149"/>
      <c r="E33" s="184"/>
      <c r="F33" s="151" t="s">
        <v>95</v>
      </c>
      <c r="G33" s="185">
        <v>2</v>
      </c>
      <c r="H33" s="193" t="s">
        <v>95</v>
      </c>
      <c r="I33" s="185">
        <v>163</v>
      </c>
      <c r="J33" s="186" t="s">
        <v>95</v>
      </c>
      <c r="K33" s="185">
        <v>1</v>
      </c>
      <c r="L33" s="186" t="s">
        <v>95</v>
      </c>
      <c r="M33" s="185">
        <v>0</v>
      </c>
      <c r="N33" s="186" t="s">
        <v>95</v>
      </c>
      <c r="O33" s="185">
        <v>0</v>
      </c>
      <c r="P33" s="192" t="s">
        <v>90</v>
      </c>
      <c r="Q33" s="192" t="s">
        <v>90</v>
      </c>
      <c r="R33" s="186" t="s">
        <v>95</v>
      </c>
      <c r="S33" s="187">
        <v>0</v>
      </c>
      <c r="T33" s="149" t="s">
        <v>95</v>
      </c>
      <c r="U33" s="185">
        <v>5</v>
      </c>
      <c r="V33" s="186" t="s">
        <v>95</v>
      </c>
      <c r="W33" s="185">
        <v>71</v>
      </c>
      <c r="X33" s="186" t="s">
        <v>95</v>
      </c>
      <c r="Y33" s="185">
        <v>372</v>
      </c>
      <c r="Z33" s="186" t="s">
        <v>95</v>
      </c>
      <c r="AA33" s="187">
        <v>5.23943661971831</v>
      </c>
      <c r="AB33" s="192" t="s">
        <v>90</v>
      </c>
      <c r="AC33" s="192" t="s">
        <v>90</v>
      </c>
      <c r="AD33" s="151" t="s">
        <v>95</v>
      </c>
      <c r="AE33" s="185">
        <v>3</v>
      </c>
      <c r="AF33" s="158" t="s">
        <v>95</v>
      </c>
      <c r="AG33" s="185">
        <v>65</v>
      </c>
      <c r="AH33" s="198" t="s">
        <v>95</v>
      </c>
      <c r="AI33" s="185">
        <v>876</v>
      </c>
      <c r="AJ33" s="158" t="s">
        <v>95</v>
      </c>
      <c r="AK33" s="187">
        <v>13.476923076923077</v>
      </c>
      <c r="AL33" s="158" t="s">
        <v>95</v>
      </c>
      <c r="AM33" s="185">
        <v>1</v>
      </c>
      <c r="AN33" s="192" t="s">
        <v>90</v>
      </c>
      <c r="AO33" s="192" t="s">
        <v>90</v>
      </c>
      <c r="AP33" s="158" t="s">
        <v>95</v>
      </c>
      <c r="AQ33" s="185">
        <v>35</v>
      </c>
      <c r="AR33" s="158" t="s">
        <v>95</v>
      </c>
      <c r="AS33" s="185">
        <v>501</v>
      </c>
      <c r="AT33" s="153" t="s">
        <v>95</v>
      </c>
      <c r="AU33" s="187">
        <v>14.314285714285715</v>
      </c>
      <c r="AV33" s="199" t="s">
        <v>95</v>
      </c>
      <c r="AW33" s="187">
        <v>100</v>
      </c>
      <c r="AX33" s="199" t="s">
        <v>95</v>
      </c>
      <c r="AY33" s="189">
        <v>100</v>
      </c>
      <c r="AZ33" s="194" t="s">
        <v>90</v>
      </c>
      <c r="BA33" s="195" t="s">
        <v>90</v>
      </c>
      <c r="BB33" s="150" t="s">
        <v>95</v>
      </c>
      <c r="BC33" s="187">
        <v>100</v>
      </c>
      <c r="BD33" s="158" t="s">
        <v>95</v>
      </c>
      <c r="BE33" s="196">
        <v>0</v>
      </c>
      <c r="BF33" s="158" t="s">
        <v>95</v>
      </c>
      <c r="BG33" s="185">
        <v>0</v>
      </c>
      <c r="BH33" s="158" t="s">
        <v>95</v>
      </c>
      <c r="BI33" s="185">
        <v>0</v>
      </c>
      <c r="BJ33" s="153" t="s">
        <v>95</v>
      </c>
      <c r="BK33" s="189">
        <v>0</v>
      </c>
      <c r="BL33" s="197" t="s">
        <v>90</v>
      </c>
      <c r="BM33" s="195" t="s">
        <v>90</v>
      </c>
      <c r="BN33" s="149" t="s">
        <v>95</v>
      </c>
      <c r="BO33" s="185">
        <v>1</v>
      </c>
      <c r="BP33" s="198" t="s">
        <v>95</v>
      </c>
      <c r="BQ33" s="185">
        <v>1</v>
      </c>
      <c r="BR33" s="198" t="s">
        <v>95</v>
      </c>
      <c r="BS33" s="185">
        <v>43</v>
      </c>
      <c r="BT33" s="155" t="s">
        <v>95</v>
      </c>
      <c r="BU33" s="185">
        <v>289</v>
      </c>
      <c r="BV33" s="153" t="s">
        <v>95</v>
      </c>
      <c r="BW33" s="187">
        <v>6.7209302325581399</v>
      </c>
      <c r="BX33" s="194" t="s">
        <v>90</v>
      </c>
    </row>
    <row r="34" spans="1:76" s="133" customFormat="1" ht="28.95" customHeight="1">
      <c r="A34" s="192"/>
      <c r="B34" s="149"/>
      <c r="C34" s="184"/>
      <c r="D34" s="149"/>
      <c r="E34" s="184"/>
      <c r="F34" s="151" t="s">
        <v>97</v>
      </c>
      <c r="G34" s="185">
        <v>0</v>
      </c>
      <c r="H34" s="193" t="s">
        <v>97</v>
      </c>
      <c r="I34" s="185">
        <v>0</v>
      </c>
      <c r="J34" s="186" t="s">
        <v>97</v>
      </c>
      <c r="K34" s="185">
        <v>1</v>
      </c>
      <c r="L34" s="186" t="s">
        <v>97</v>
      </c>
      <c r="M34" s="185">
        <v>4</v>
      </c>
      <c r="N34" s="186" t="s">
        <v>97</v>
      </c>
      <c r="O34" s="185">
        <v>27</v>
      </c>
      <c r="P34" s="192" t="s">
        <v>92</v>
      </c>
      <c r="Q34" s="192" t="s">
        <v>92</v>
      </c>
      <c r="R34" s="186" t="s">
        <v>97</v>
      </c>
      <c r="S34" s="187">
        <v>6.75</v>
      </c>
      <c r="T34" s="149" t="s">
        <v>97</v>
      </c>
      <c r="U34" s="185">
        <v>0</v>
      </c>
      <c r="V34" s="186" t="s">
        <v>97</v>
      </c>
      <c r="W34" s="185">
        <v>0</v>
      </c>
      <c r="X34" s="186" t="s">
        <v>97</v>
      </c>
      <c r="Y34" s="185">
        <v>0</v>
      </c>
      <c r="Z34" s="186" t="s">
        <v>97</v>
      </c>
      <c r="AA34" s="187">
        <v>0</v>
      </c>
      <c r="AB34" s="192" t="s">
        <v>92</v>
      </c>
      <c r="AC34" s="192" t="s">
        <v>92</v>
      </c>
      <c r="AD34" s="151" t="s">
        <v>97</v>
      </c>
      <c r="AE34" s="185">
        <v>2</v>
      </c>
      <c r="AF34" s="158" t="s">
        <v>97</v>
      </c>
      <c r="AG34" s="185">
        <v>14</v>
      </c>
      <c r="AH34" s="198" t="s">
        <v>97</v>
      </c>
      <c r="AI34" s="185">
        <v>55</v>
      </c>
      <c r="AJ34" s="158" t="s">
        <v>97</v>
      </c>
      <c r="AK34" s="187">
        <v>3.9285714285714284</v>
      </c>
      <c r="AL34" s="158" t="s">
        <v>97</v>
      </c>
      <c r="AM34" s="185">
        <v>1</v>
      </c>
      <c r="AN34" s="192" t="s">
        <v>92</v>
      </c>
      <c r="AO34" s="192" t="s">
        <v>92</v>
      </c>
      <c r="AP34" s="158" t="s">
        <v>97</v>
      </c>
      <c r="AQ34" s="185">
        <v>11</v>
      </c>
      <c r="AR34" s="158" t="s">
        <v>97</v>
      </c>
      <c r="AS34" s="185">
        <v>27</v>
      </c>
      <c r="AT34" s="153" t="s">
        <v>97</v>
      </c>
      <c r="AU34" s="187">
        <v>2.4545454545454546</v>
      </c>
      <c r="AV34" s="199" t="s">
        <v>97</v>
      </c>
      <c r="AW34" s="187">
        <v>100</v>
      </c>
      <c r="AX34" s="199" t="s">
        <v>97</v>
      </c>
      <c r="AY34" s="189">
        <v>100</v>
      </c>
      <c r="AZ34" s="194" t="s">
        <v>92</v>
      </c>
      <c r="BA34" s="195" t="s">
        <v>92</v>
      </c>
      <c r="BB34" s="150" t="s">
        <v>97</v>
      </c>
      <c r="BC34" s="187">
        <v>100</v>
      </c>
      <c r="BD34" s="158" t="s">
        <v>97</v>
      </c>
      <c r="BE34" s="196">
        <v>0</v>
      </c>
      <c r="BF34" s="158" t="s">
        <v>97</v>
      </c>
      <c r="BG34" s="185">
        <v>0</v>
      </c>
      <c r="BH34" s="158" t="s">
        <v>97</v>
      </c>
      <c r="BI34" s="185">
        <v>0</v>
      </c>
      <c r="BJ34" s="153" t="s">
        <v>97</v>
      </c>
      <c r="BK34" s="189">
        <v>0</v>
      </c>
      <c r="BL34" s="197" t="s">
        <v>92</v>
      </c>
      <c r="BM34" s="195" t="s">
        <v>92</v>
      </c>
      <c r="BN34" s="149" t="s">
        <v>97</v>
      </c>
      <c r="BO34" s="185">
        <v>0</v>
      </c>
      <c r="BP34" s="198" t="s">
        <v>97</v>
      </c>
      <c r="BQ34" s="185">
        <v>0</v>
      </c>
      <c r="BR34" s="198" t="s">
        <v>97</v>
      </c>
      <c r="BS34" s="185">
        <v>0</v>
      </c>
      <c r="BT34" s="155" t="s">
        <v>97</v>
      </c>
      <c r="BU34" s="185">
        <v>0</v>
      </c>
      <c r="BV34" s="158" t="s">
        <v>97</v>
      </c>
      <c r="BW34" s="187">
        <v>0</v>
      </c>
      <c r="BX34" s="194" t="s">
        <v>92</v>
      </c>
    </row>
    <row r="35" spans="1:76" s="133" customFormat="1" ht="28.95" customHeight="1">
      <c r="A35" s="192"/>
      <c r="B35" s="149"/>
      <c r="C35" s="184"/>
      <c r="D35" s="149"/>
      <c r="E35" s="168"/>
      <c r="F35" s="151" t="s">
        <v>99</v>
      </c>
      <c r="G35" s="185">
        <v>0</v>
      </c>
      <c r="H35" s="193" t="s">
        <v>99</v>
      </c>
      <c r="I35" s="185">
        <v>0</v>
      </c>
      <c r="J35" s="186" t="s">
        <v>99</v>
      </c>
      <c r="K35" s="185">
        <v>0</v>
      </c>
      <c r="L35" s="186" t="s">
        <v>99</v>
      </c>
      <c r="M35" s="185">
        <v>0</v>
      </c>
      <c r="N35" s="186" t="s">
        <v>99</v>
      </c>
      <c r="O35" s="185">
        <v>0</v>
      </c>
      <c r="P35" s="192" t="s">
        <v>94</v>
      </c>
      <c r="Q35" s="192" t="s">
        <v>94</v>
      </c>
      <c r="R35" s="186" t="s">
        <v>99</v>
      </c>
      <c r="S35" s="187">
        <v>0</v>
      </c>
      <c r="T35" s="149" t="s">
        <v>99</v>
      </c>
      <c r="U35" s="185">
        <v>0</v>
      </c>
      <c r="V35" s="186" t="s">
        <v>99</v>
      </c>
      <c r="W35" s="185">
        <v>0</v>
      </c>
      <c r="X35" s="186" t="s">
        <v>99</v>
      </c>
      <c r="Y35" s="185">
        <v>0</v>
      </c>
      <c r="Z35" s="186" t="s">
        <v>99</v>
      </c>
      <c r="AA35" s="187">
        <v>0</v>
      </c>
      <c r="AB35" s="192" t="s">
        <v>94</v>
      </c>
      <c r="AC35" s="192" t="s">
        <v>94</v>
      </c>
      <c r="AD35" s="151" t="s">
        <v>99</v>
      </c>
      <c r="AE35" s="185">
        <v>5</v>
      </c>
      <c r="AF35" s="158" t="s">
        <v>99</v>
      </c>
      <c r="AG35" s="185">
        <v>32</v>
      </c>
      <c r="AH35" s="198" t="s">
        <v>99</v>
      </c>
      <c r="AI35" s="185">
        <v>104</v>
      </c>
      <c r="AJ35" s="158" t="s">
        <v>99</v>
      </c>
      <c r="AK35" s="187">
        <v>3.25</v>
      </c>
      <c r="AL35" s="158" t="s">
        <v>99</v>
      </c>
      <c r="AM35" s="185">
        <v>1</v>
      </c>
      <c r="AN35" s="192" t="s">
        <v>94</v>
      </c>
      <c r="AO35" s="192" t="s">
        <v>94</v>
      </c>
      <c r="AP35" s="158" t="s">
        <v>99</v>
      </c>
      <c r="AQ35" s="185">
        <v>11</v>
      </c>
      <c r="AR35" s="158" t="s">
        <v>99</v>
      </c>
      <c r="AS35" s="185">
        <v>52</v>
      </c>
      <c r="AT35" s="153" t="s">
        <v>99</v>
      </c>
      <c r="AU35" s="187">
        <v>4.7272727272727275</v>
      </c>
      <c r="AV35" s="199" t="s">
        <v>99</v>
      </c>
      <c r="AW35" s="187">
        <v>100</v>
      </c>
      <c r="AX35" s="199" t="s">
        <v>99</v>
      </c>
      <c r="AY35" s="189">
        <v>100</v>
      </c>
      <c r="AZ35" s="194" t="s">
        <v>94</v>
      </c>
      <c r="BA35" s="195" t="s">
        <v>94</v>
      </c>
      <c r="BB35" s="150" t="s">
        <v>99</v>
      </c>
      <c r="BC35" s="187">
        <v>100</v>
      </c>
      <c r="BD35" s="158" t="s">
        <v>99</v>
      </c>
      <c r="BE35" s="196">
        <v>0</v>
      </c>
      <c r="BF35" s="158" t="s">
        <v>99</v>
      </c>
      <c r="BG35" s="185">
        <v>0</v>
      </c>
      <c r="BH35" s="158" t="s">
        <v>99</v>
      </c>
      <c r="BI35" s="185">
        <v>0</v>
      </c>
      <c r="BJ35" s="153" t="s">
        <v>99</v>
      </c>
      <c r="BK35" s="189">
        <v>0</v>
      </c>
      <c r="BL35" s="197" t="s">
        <v>94</v>
      </c>
      <c r="BM35" s="195" t="s">
        <v>94</v>
      </c>
      <c r="BN35" s="149" t="s">
        <v>99</v>
      </c>
      <c r="BO35" s="185">
        <v>0</v>
      </c>
      <c r="BP35" s="198" t="s">
        <v>99</v>
      </c>
      <c r="BQ35" s="185">
        <v>0</v>
      </c>
      <c r="BR35" s="198" t="s">
        <v>99</v>
      </c>
      <c r="BS35" s="185">
        <v>0</v>
      </c>
      <c r="BT35" s="155" t="s">
        <v>99</v>
      </c>
      <c r="BU35" s="185">
        <v>0</v>
      </c>
      <c r="BV35" s="158" t="s">
        <v>99</v>
      </c>
      <c r="BW35" s="187">
        <v>0</v>
      </c>
      <c r="BX35" s="194" t="s">
        <v>94</v>
      </c>
    </row>
    <row r="36" spans="1:76" s="133" customFormat="1" ht="28.95" customHeight="1">
      <c r="A36" s="192"/>
      <c r="B36" s="149"/>
      <c r="C36" s="184"/>
      <c r="D36" s="149"/>
      <c r="E36" s="184"/>
      <c r="F36" s="151" t="s">
        <v>101</v>
      </c>
      <c r="G36" s="185">
        <v>2</v>
      </c>
      <c r="H36" s="193" t="s">
        <v>101</v>
      </c>
      <c r="I36" s="185">
        <v>31</v>
      </c>
      <c r="J36" s="186" t="s">
        <v>101</v>
      </c>
      <c r="K36" s="185">
        <v>3</v>
      </c>
      <c r="L36" s="186" t="s">
        <v>101</v>
      </c>
      <c r="M36" s="185">
        <v>6</v>
      </c>
      <c r="N36" s="186" t="s">
        <v>101</v>
      </c>
      <c r="O36" s="185">
        <v>29</v>
      </c>
      <c r="P36" s="192" t="s">
        <v>96</v>
      </c>
      <c r="Q36" s="192" t="s">
        <v>96</v>
      </c>
      <c r="R36" s="186" t="s">
        <v>101</v>
      </c>
      <c r="S36" s="187">
        <v>4.833333333333333</v>
      </c>
      <c r="T36" s="149" t="s">
        <v>101</v>
      </c>
      <c r="U36" s="185">
        <v>0</v>
      </c>
      <c r="V36" s="186" t="s">
        <v>101</v>
      </c>
      <c r="W36" s="185">
        <v>0</v>
      </c>
      <c r="X36" s="186" t="s">
        <v>101</v>
      </c>
      <c r="Y36" s="185">
        <v>0</v>
      </c>
      <c r="Z36" s="186" t="s">
        <v>101</v>
      </c>
      <c r="AA36" s="187">
        <v>0</v>
      </c>
      <c r="AB36" s="192" t="s">
        <v>96</v>
      </c>
      <c r="AC36" s="192" t="s">
        <v>96</v>
      </c>
      <c r="AD36" s="151" t="s">
        <v>101</v>
      </c>
      <c r="AE36" s="185">
        <v>0</v>
      </c>
      <c r="AF36" s="158" t="s">
        <v>101</v>
      </c>
      <c r="AG36" s="185">
        <v>0</v>
      </c>
      <c r="AH36" s="158" t="s">
        <v>101</v>
      </c>
      <c r="AI36" s="185">
        <v>0</v>
      </c>
      <c r="AJ36" s="158" t="s">
        <v>101</v>
      </c>
      <c r="AK36" s="187">
        <v>0</v>
      </c>
      <c r="AL36" s="158" t="s">
        <v>101</v>
      </c>
      <c r="AM36" s="185">
        <v>0</v>
      </c>
      <c r="AN36" s="192" t="s">
        <v>96</v>
      </c>
      <c r="AO36" s="192" t="s">
        <v>96</v>
      </c>
      <c r="AP36" s="158" t="s">
        <v>101</v>
      </c>
      <c r="AQ36" s="185">
        <v>0</v>
      </c>
      <c r="AR36" s="158" t="s">
        <v>101</v>
      </c>
      <c r="AS36" s="185">
        <v>0</v>
      </c>
      <c r="AT36" s="153" t="s">
        <v>101</v>
      </c>
      <c r="AU36" s="187">
        <v>0</v>
      </c>
      <c r="AV36" s="158" t="s">
        <v>101</v>
      </c>
      <c r="AW36" s="187">
        <v>0</v>
      </c>
      <c r="AX36" s="158" t="s">
        <v>101</v>
      </c>
      <c r="AY36" s="189">
        <v>0</v>
      </c>
      <c r="AZ36" s="194" t="s">
        <v>96</v>
      </c>
      <c r="BA36" s="195" t="s">
        <v>96</v>
      </c>
      <c r="BB36" s="149" t="s">
        <v>101</v>
      </c>
      <c r="BC36" s="187">
        <v>0</v>
      </c>
      <c r="BD36" s="158" t="s">
        <v>101</v>
      </c>
      <c r="BE36" s="196">
        <v>3</v>
      </c>
      <c r="BF36" s="158" t="s">
        <v>101</v>
      </c>
      <c r="BG36" s="185">
        <v>68</v>
      </c>
      <c r="BH36" s="158" t="s">
        <v>101</v>
      </c>
      <c r="BI36" s="185">
        <v>234</v>
      </c>
      <c r="BJ36" s="153" t="s">
        <v>101</v>
      </c>
      <c r="BK36" s="189">
        <v>3.4411764705882355</v>
      </c>
      <c r="BL36" s="197" t="s">
        <v>96</v>
      </c>
      <c r="BM36" s="195" t="s">
        <v>96</v>
      </c>
      <c r="BN36" s="149" t="s">
        <v>101</v>
      </c>
      <c r="BO36" s="185">
        <v>0</v>
      </c>
      <c r="BP36" s="158" t="s">
        <v>101</v>
      </c>
      <c r="BQ36" s="185">
        <v>0</v>
      </c>
      <c r="BR36" s="158" t="s">
        <v>101</v>
      </c>
      <c r="BS36" s="185">
        <v>0</v>
      </c>
      <c r="BT36" s="149" t="s">
        <v>101</v>
      </c>
      <c r="BU36" s="185">
        <v>0</v>
      </c>
      <c r="BV36" s="158" t="s">
        <v>101</v>
      </c>
      <c r="BW36" s="187">
        <v>0</v>
      </c>
      <c r="BX36" s="194" t="s">
        <v>96</v>
      </c>
    </row>
    <row r="37" spans="1:76" s="133" customFormat="1" ht="28.95" customHeight="1">
      <c r="A37" s="192"/>
      <c r="B37" s="149"/>
      <c r="C37" s="184"/>
      <c r="D37" s="149"/>
      <c r="E37" s="184"/>
      <c r="F37" s="151" t="s">
        <v>103</v>
      </c>
      <c r="G37" s="185">
        <v>4</v>
      </c>
      <c r="H37" s="193" t="s">
        <v>103</v>
      </c>
      <c r="I37" s="185">
        <v>163</v>
      </c>
      <c r="J37" s="186" t="s">
        <v>103</v>
      </c>
      <c r="K37" s="185">
        <v>1</v>
      </c>
      <c r="L37" s="186" t="s">
        <v>103</v>
      </c>
      <c r="M37" s="185">
        <v>7</v>
      </c>
      <c r="N37" s="186" t="s">
        <v>103</v>
      </c>
      <c r="O37" s="185">
        <v>17</v>
      </c>
      <c r="P37" s="192" t="s">
        <v>98</v>
      </c>
      <c r="Q37" s="192" t="s">
        <v>98</v>
      </c>
      <c r="R37" s="186" t="s">
        <v>103</v>
      </c>
      <c r="S37" s="187">
        <v>2.4285714285714284</v>
      </c>
      <c r="T37" s="149" t="s">
        <v>103</v>
      </c>
      <c r="U37" s="185">
        <v>1</v>
      </c>
      <c r="V37" s="186" t="s">
        <v>103</v>
      </c>
      <c r="W37" s="185">
        <v>10</v>
      </c>
      <c r="X37" s="186" t="s">
        <v>103</v>
      </c>
      <c r="Y37" s="185">
        <v>50</v>
      </c>
      <c r="Z37" s="186" t="s">
        <v>103</v>
      </c>
      <c r="AA37" s="187">
        <v>5</v>
      </c>
      <c r="AB37" s="192" t="s">
        <v>98</v>
      </c>
      <c r="AC37" s="192" t="s">
        <v>98</v>
      </c>
      <c r="AD37" s="151" t="s">
        <v>103</v>
      </c>
      <c r="AE37" s="185">
        <v>5</v>
      </c>
      <c r="AF37" s="158" t="s">
        <v>103</v>
      </c>
      <c r="AG37" s="185">
        <v>59</v>
      </c>
      <c r="AH37" s="198" t="s">
        <v>103</v>
      </c>
      <c r="AI37" s="185">
        <v>484</v>
      </c>
      <c r="AJ37" s="158" t="s">
        <v>103</v>
      </c>
      <c r="AK37" s="187">
        <v>8.203389830508474</v>
      </c>
      <c r="AL37" s="158" t="s">
        <v>103</v>
      </c>
      <c r="AM37" s="185">
        <v>1</v>
      </c>
      <c r="AN37" s="192" t="s">
        <v>98</v>
      </c>
      <c r="AO37" s="192" t="s">
        <v>98</v>
      </c>
      <c r="AP37" s="158" t="s">
        <v>103</v>
      </c>
      <c r="AQ37" s="185">
        <v>23</v>
      </c>
      <c r="AR37" s="158" t="s">
        <v>103</v>
      </c>
      <c r="AS37" s="185">
        <v>251</v>
      </c>
      <c r="AT37" s="153" t="s">
        <v>103</v>
      </c>
      <c r="AU37" s="187">
        <v>10.913043478260869</v>
      </c>
      <c r="AV37" s="199" t="s">
        <v>103</v>
      </c>
      <c r="AW37" s="187">
        <v>100</v>
      </c>
      <c r="AX37" s="199" t="s">
        <v>103</v>
      </c>
      <c r="AY37" s="189">
        <v>100</v>
      </c>
      <c r="AZ37" s="194" t="s">
        <v>98</v>
      </c>
      <c r="BA37" s="195" t="s">
        <v>98</v>
      </c>
      <c r="BB37" s="150" t="s">
        <v>103</v>
      </c>
      <c r="BC37" s="187">
        <v>100</v>
      </c>
      <c r="BD37" s="158" t="s">
        <v>103</v>
      </c>
      <c r="BE37" s="196">
        <v>0</v>
      </c>
      <c r="BF37" s="158" t="s">
        <v>103</v>
      </c>
      <c r="BG37" s="185">
        <v>0</v>
      </c>
      <c r="BH37" s="158" t="s">
        <v>103</v>
      </c>
      <c r="BI37" s="185">
        <v>0</v>
      </c>
      <c r="BJ37" s="153" t="s">
        <v>103</v>
      </c>
      <c r="BK37" s="189">
        <v>0</v>
      </c>
      <c r="BL37" s="197" t="s">
        <v>98</v>
      </c>
      <c r="BM37" s="195" t="s">
        <v>98</v>
      </c>
      <c r="BN37" s="149" t="s">
        <v>103</v>
      </c>
      <c r="BO37" s="185">
        <v>1</v>
      </c>
      <c r="BP37" s="198" t="s">
        <v>103</v>
      </c>
      <c r="BQ37" s="185">
        <v>1</v>
      </c>
      <c r="BR37" s="198" t="s">
        <v>103</v>
      </c>
      <c r="BS37" s="185">
        <v>37</v>
      </c>
      <c r="BT37" s="155" t="s">
        <v>103</v>
      </c>
      <c r="BU37" s="185">
        <v>268</v>
      </c>
      <c r="BV37" s="158" t="s">
        <v>103</v>
      </c>
      <c r="BW37" s="187">
        <v>7.243243243243243</v>
      </c>
      <c r="BX37" s="194" t="s">
        <v>98</v>
      </c>
    </row>
    <row r="38" spans="1:76" s="133" customFormat="1" ht="28.95" customHeight="1">
      <c r="A38" s="192"/>
      <c r="B38" s="149"/>
      <c r="C38" s="184"/>
      <c r="D38" s="149"/>
      <c r="E38" s="184"/>
      <c r="F38" s="151" t="s">
        <v>104</v>
      </c>
      <c r="G38" s="185">
        <v>2</v>
      </c>
      <c r="H38" s="193" t="s">
        <v>104</v>
      </c>
      <c r="I38" s="185">
        <v>90</v>
      </c>
      <c r="J38" s="186" t="s">
        <v>104</v>
      </c>
      <c r="K38" s="185">
        <v>0</v>
      </c>
      <c r="L38" s="186" t="s">
        <v>104</v>
      </c>
      <c r="M38" s="185">
        <v>0</v>
      </c>
      <c r="N38" s="186" t="s">
        <v>104</v>
      </c>
      <c r="O38" s="185">
        <v>0</v>
      </c>
      <c r="P38" s="192" t="s">
        <v>100</v>
      </c>
      <c r="Q38" s="192" t="s">
        <v>100</v>
      </c>
      <c r="R38" s="186" t="s">
        <v>104</v>
      </c>
      <c r="S38" s="187">
        <v>0</v>
      </c>
      <c r="T38" s="149" t="s">
        <v>104</v>
      </c>
      <c r="U38" s="185">
        <v>0</v>
      </c>
      <c r="V38" s="186" t="s">
        <v>104</v>
      </c>
      <c r="W38" s="185">
        <v>0</v>
      </c>
      <c r="X38" s="186" t="s">
        <v>104</v>
      </c>
      <c r="Y38" s="185">
        <v>0</v>
      </c>
      <c r="Z38" s="186" t="s">
        <v>104</v>
      </c>
      <c r="AA38" s="187">
        <v>0</v>
      </c>
      <c r="AB38" s="192" t="s">
        <v>100</v>
      </c>
      <c r="AC38" s="192" t="s">
        <v>100</v>
      </c>
      <c r="AD38" s="151" t="s">
        <v>104</v>
      </c>
      <c r="AE38" s="185">
        <v>3</v>
      </c>
      <c r="AF38" s="186" t="s">
        <v>104</v>
      </c>
      <c r="AG38" s="185">
        <v>26</v>
      </c>
      <c r="AH38" s="156" t="s">
        <v>104</v>
      </c>
      <c r="AI38" s="185">
        <v>110</v>
      </c>
      <c r="AJ38" s="186" t="s">
        <v>104</v>
      </c>
      <c r="AK38" s="187">
        <v>4.2307692307692308</v>
      </c>
      <c r="AL38" s="186" t="s">
        <v>104</v>
      </c>
      <c r="AM38" s="185">
        <v>1</v>
      </c>
      <c r="AN38" s="192" t="s">
        <v>100</v>
      </c>
      <c r="AO38" s="192" t="s">
        <v>100</v>
      </c>
      <c r="AP38" s="186" t="s">
        <v>104</v>
      </c>
      <c r="AQ38" s="185">
        <v>12</v>
      </c>
      <c r="AR38" s="186" t="s">
        <v>104</v>
      </c>
      <c r="AS38" s="185">
        <v>78</v>
      </c>
      <c r="AT38" s="153" t="s">
        <v>104</v>
      </c>
      <c r="AU38" s="187">
        <v>6.5</v>
      </c>
      <c r="AV38" s="188" t="s">
        <v>104</v>
      </c>
      <c r="AW38" s="187">
        <v>100</v>
      </c>
      <c r="AX38" s="188" t="s">
        <v>104</v>
      </c>
      <c r="AY38" s="189">
        <v>100</v>
      </c>
      <c r="AZ38" s="194" t="s">
        <v>100</v>
      </c>
      <c r="BA38" s="195" t="s">
        <v>100</v>
      </c>
      <c r="BB38" s="150" t="s">
        <v>104</v>
      </c>
      <c r="BC38" s="187">
        <v>100</v>
      </c>
      <c r="BD38" s="186" t="s">
        <v>104</v>
      </c>
      <c r="BE38" s="196">
        <v>0</v>
      </c>
      <c r="BF38" s="186" t="s">
        <v>104</v>
      </c>
      <c r="BG38" s="185">
        <v>0</v>
      </c>
      <c r="BH38" s="186" t="s">
        <v>104</v>
      </c>
      <c r="BI38" s="185">
        <v>0</v>
      </c>
      <c r="BJ38" s="153" t="s">
        <v>104</v>
      </c>
      <c r="BK38" s="189">
        <v>0</v>
      </c>
      <c r="BL38" s="197" t="s">
        <v>100</v>
      </c>
      <c r="BM38" s="195" t="s">
        <v>100</v>
      </c>
      <c r="BN38" s="149" t="s">
        <v>104</v>
      </c>
      <c r="BO38" s="185">
        <v>0</v>
      </c>
      <c r="BP38" s="156" t="s">
        <v>104</v>
      </c>
      <c r="BQ38" s="185">
        <v>0</v>
      </c>
      <c r="BR38" s="156" t="s">
        <v>104</v>
      </c>
      <c r="BS38" s="185">
        <v>0</v>
      </c>
      <c r="BT38" s="155" t="s">
        <v>104</v>
      </c>
      <c r="BU38" s="185">
        <v>0</v>
      </c>
      <c r="BV38" s="186" t="s">
        <v>104</v>
      </c>
      <c r="BW38" s="187">
        <v>0</v>
      </c>
      <c r="BX38" s="194" t="s">
        <v>100</v>
      </c>
    </row>
    <row r="39" spans="1:76" s="133" customFormat="1" ht="28.95" customHeight="1">
      <c r="A39" s="192"/>
      <c r="B39" s="149"/>
      <c r="C39" s="184"/>
      <c r="D39" s="149"/>
      <c r="E39" s="184"/>
      <c r="F39" s="151" t="s">
        <v>105</v>
      </c>
      <c r="G39" s="185">
        <v>2</v>
      </c>
      <c r="H39" s="193" t="s">
        <v>105</v>
      </c>
      <c r="I39" s="185">
        <v>78</v>
      </c>
      <c r="J39" s="186" t="s">
        <v>105</v>
      </c>
      <c r="K39" s="185">
        <v>0</v>
      </c>
      <c r="L39" s="186" t="s">
        <v>105</v>
      </c>
      <c r="M39" s="185">
        <v>0</v>
      </c>
      <c r="N39" s="186" t="s">
        <v>105</v>
      </c>
      <c r="O39" s="185">
        <v>0</v>
      </c>
      <c r="P39" s="192" t="s">
        <v>102</v>
      </c>
      <c r="Q39" s="192" t="s">
        <v>102</v>
      </c>
      <c r="R39" s="186" t="s">
        <v>105</v>
      </c>
      <c r="S39" s="187">
        <v>0</v>
      </c>
      <c r="T39" s="149" t="s">
        <v>105</v>
      </c>
      <c r="U39" s="185">
        <v>0</v>
      </c>
      <c r="V39" s="186" t="s">
        <v>105</v>
      </c>
      <c r="W39" s="185">
        <v>0</v>
      </c>
      <c r="X39" s="186" t="s">
        <v>105</v>
      </c>
      <c r="Y39" s="185">
        <v>0</v>
      </c>
      <c r="Z39" s="186" t="s">
        <v>105</v>
      </c>
      <c r="AA39" s="187">
        <v>0</v>
      </c>
      <c r="AB39" s="192" t="s">
        <v>102</v>
      </c>
      <c r="AC39" s="192" t="s">
        <v>102</v>
      </c>
      <c r="AD39" s="151" t="s">
        <v>105</v>
      </c>
      <c r="AE39" s="185">
        <v>4</v>
      </c>
      <c r="AF39" s="186" t="s">
        <v>105</v>
      </c>
      <c r="AG39" s="185">
        <v>30</v>
      </c>
      <c r="AH39" s="156" t="s">
        <v>105</v>
      </c>
      <c r="AI39" s="185">
        <v>116</v>
      </c>
      <c r="AJ39" s="186" t="s">
        <v>105</v>
      </c>
      <c r="AK39" s="187">
        <v>3.8666666666666667</v>
      </c>
      <c r="AL39" s="186" t="s">
        <v>105</v>
      </c>
      <c r="AM39" s="185">
        <v>1</v>
      </c>
      <c r="AN39" s="192" t="s">
        <v>102</v>
      </c>
      <c r="AO39" s="192" t="s">
        <v>102</v>
      </c>
      <c r="AP39" s="186" t="s">
        <v>105</v>
      </c>
      <c r="AQ39" s="185">
        <v>12</v>
      </c>
      <c r="AR39" s="186" t="s">
        <v>105</v>
      </c>
      <c r="AS39" s="185">
        <v>56</v>
      </c>
      <c r="AT39" s="153" t="s">
        <v>105</v>
      </c>
      <c r="AU39" s="187">
        <v>4.666666666666667</v>
      </c>
      <c r="AV39" s="188" t="s">
        <v>105</v>
      </c>
      <c r="AW39" s="187">
        <v>100</v>
      </c>
      <c r="AX39" s="188" t="s">
        <v>105</v>
      </c>
      <c r="AY39" s="189">
        <v>100</v>
      </c>
      <c r="AZ39" s="194" t="s">
        <v>102</v>
      </c>
      <c r="BA39" s="195" t="s">
        <v>102</v>
      </c>
      <c r="BB39" s="150" t="s">
        <v>105</v>
      </c>
      <c r="BC39" s="187">
        <v>100</v>
      </c>
      <c r="BD39" s="186" t="s">
        <v>105</v>
      </c>
      <c r="BE39" s="196">
        <v>0</v>
      </c>
      <c r="BF39" s="186" t="s">
        <v>105</v>
      </c>
      <c r="BG39" s="185">
        <v>0</v>
      </c>
      <c r="BH39" s="186" t="s">
        <v>105</v>
      </c>
      <c r="BI39" s="185">
        <v>0</v>
      </c>
      <c r="BJ39" s="153" t="s">
        <v>105</v>
      </c>
      <c r="BK39" s="189">
        <v>0</v>
      </c>
      <c r="BL39" s="197" t="s">
        <v>102</v>
      </c>
      <c r="BM39" s="195" t="s">
        <v>102</v>
      </c>
      <c r="BN39" s="149" t="s">
        <v>105</v>
      </c>
      <c r="BO39" s="185">
        <v>0</v>
      </c>
      <c r="BP39" s="156" t="s">
        <v>105</v>
      </c>
      <c r="BQ39" s="185">
        <v>0</v>
      </c>
      <c r="BR39" s="156" t="s">
        <v>105</v>
      </c>
      <c r="BS39" s="185">
        <v>0</v>
      </c>
      <c r="BT39" s="155" t="s">
        <v>105</v>
      </c>
      <c r="BU39" s="185">
        <v>0</v>
      </c>
      <c r="BV39" s="186" t="s">
        <v>105</v>
      </c>
      <c r="BW39" s="187">
        <v>0</v>
      </c>
      <c r="BX39" s="194" t="s">
        <v>102</v>
      </c>
    </row>
    <row r="40" spans="1:76" s="133" customFormat="1" ht="28.95" customHeight="1">
      <c r="A40" s="155"/>
      <c r="B40" s="149"/>
      <c r="C40" s="184"/>
      <c r="D40" s="149"/>
      <c r="E40" s="189"/>
      <c r="F40" s="162"/>
      <c r="G40" s="131"/>
      <c r="H40" s="163"/>
      <c r="I40" s="200"/>
      <c r="J40" s="201"/>
      <c r="K40" s="166"/>
      <c r="L40" s="201"/>
      <c r="M40" s="166"/>
      <c r="N40" s="202"/>
      <c r="O40" s="202"/>
      <c r="P40" s="203"/>
      <c r="Q40" s="129"/>
      <c r="R40" s="201"/>
      <c r="S40" s="166"/>
      <c r="T40" s="129"/>
      <c r="U40" s="129"/>
      <c r="V40" s="201"/>
      <c r="W40" s="204"/>
      <c r="X40" s="201"/>
      <c r="Y40" s="204"/>
      <c r="Z40" s="201"/>
      <c r="AA40" s="205"/>
      <c r="AB40" s="201"/>
      <c r="AC40" s="129"/>
      <c r="AD40" s="201"/>
      <c r="AE40" s="166"/>
      <c r="AF40" s="201"/>
      <c r="AG40" s="166"/>
      <c r="AH40" s="165"/>
      <c r="AI40" s="166"/>
      <c r="AJ40" s="201"/>
      <c r="AK40" s="205"/>
      <c r="AL40" s="201"/>
      <c r="AM40" s="166"/>
      <c r="AN40" s="129"/>
      <c r="AO40" s="155"/>
      <c r="AP40" s="201"/>
      <c r="AQ40" s="166"/>
      <c r="AR40" s="178"/>
      <c r="AS40" s="161"/>
      <c r="AT40" s="137"/>
      <c r="AU40" s="127"/>
      <c r="AV40" s="206"/>
      <c r="AW40" s="205"/>
      <c r="AX40" s="206"/>
      <c r="AY40" s="207"/>
      <c r="AZ40" s="201"/>
      <c r="BA40" s="204"/>
      <c r="BB40" s="132"/>
      <c r="BC40" s="132"/>
      <c r="BD40" s="201"/>
      <c r="BE40" s="166"/>
      <c r="BF40" s="201"/>
      <c r="BG40" s="166"/>
      <c r="BH40" s="178"/>
      <c r="BI40" s="161"/>
      <c r="BJ40" s="137"/>
      <c r="BK40" s="127"/>
      <c r="BL40" s="201"/>
      <c r="BM40" s="204"/>
      <c r="BN40" s="130"/>
      <c r="BO40" s="131"/>
      <c r="BP40" s="165"/>
      <c r="BQ40" s="166"/>
      <c r="BR40" s="165"/>
      <c r="BS40" s="166"/>
      <c r="BT40" s="131"/>
      <c r="BU40" s="131"/>
      <c r="BV40" s="164"/>
      <c r="BW40" s="132"/>
      <c r="BX40" s="137"/>
    </row>
    <row r="41" spans="1:76" s="208" customFormat="1" ht="20.25" customHeight="1">
      <c r="F41" s="272" t="s">
        <v>257</v>
      </c>
      <c r="G41" s="273"/>
      <c r="H41" s="273"/>
      <c r="I41" s="273"/>
      <c r="J41" s="278" t="s">
        <v>258</v>
      </c>
      <c r="K41" s="279"/>
      <c r="L41" s="279"/>
      <c r="M41" s="279"/>
      <c r="N41" s="279"/>
      <c r="O41" s="280"/>
      <c r="P41" s="209"/>
      <c r="Q41" s="210"/>
      <c r="R41" s="296" t="s">
        <v>259</v>
      </c>
      <c r="S41" s="297"/>
      <c r="T41" s="297"/>
      <c r="U41" s="297"/>
      <c r="V41" s="297"/>
      <c r="W41" s="297"/>
      <c r="X41" s="297"/>
      <c r="Y41" s="297"/>
      <c r="Z41" s="297"/>
      <c r="AA41" s="297"/>
      <c r="AB41" s="211"/>
      <c r="AC41" s="212"/>
      <c r="AD41" s="297" t="s">
        <v>260</v>
      </c>
      <c r="AE41" s="297"/>
      <c r="AF41" s="297"/>
      <c r="AG41" s="297"/>
      <c r="AH41" s="297"/>
      <c r="AI41" s="297"/>
      <c r="AJ41" s="297"/>
      <c r="AK41" s="297"/>
      <c r="AL41" s="297"/>
      <c r="AM41" s="298"/>
      <c r="AN41" s="211"/>
      <c r="AO41" s="212"/>
      <c r="AP41" s="268" t="s">
        <v>260</v>
      </c>
      <c r="AQ41" s="268"/>
      <c r="AR41" s="268"/>
      <c r="AS41" s="268"/>
      <c r="AT41" s="268"/>
      <c r="AU41" s="269"/>
      <c r="AV41" s="317" t="s">
        <v>261</v>
      </c>
      <c r="AW41" s="318"/>
      <c r="AX41" s="318"/>
      <c r="AY41" s="318"/>
      <c r="AZ41" s="213"/>
      <c r="BA41" s="212"/>
      <c r="BB41" s="315" t="s">
        <v>261</v>
      </c>
      <c r="BC41" s="316"/>
      <c r="BD41" s="317" t="s">
        <v>262</v>
      </c>
      <c r="BE41" s="318"/>
      <c r="BF41" s="318"/>
      <c r="BG41" s="318"/>
      <c r="BH41" s="318"/>
      <c r="BI41" s="318"/>
      <c r="BJ41" s="318"/>
      <c r="BK41" s="319"/>
      <c r="BL41" s="213"/>
      <c r="BM41" s="212"/>
      <c r="BN41" s="272" t="s">
        <v>259</v>
      </c>
      <c r="BO41" s="273"/>
      <c r="BP41" s="299"/>
      <c r="BQ41" s="299"/>
      <c r="BR41" s="299"/>
      <c r="BS41" s="299"/>
      <c r="BT41" s="273"/>
      <c r="BU41" s="273"/>
      <c r="BV41" s="273"/>
      <c r="BW41" s="300"/>
      <c r="BX41" s="214"/>
    </row>
    <row r="42" spans="1:76" s="228" customFormat="1" ht="20.25" customHeight="1">
      <c r="A42" s="215"/>
      <c r="B42" s="216"/>
      <c r="C42" s="217"/>
      <c r="D42" s="216"/>
      <c r="E42" s="218"/>
      <c r="F42" s="219" t="s">
        <v>108</v>
      </c>
      <c r="G42" s="217"/>
      <c r="H42" s="217"/>
      <c r="I42" s="217"/>
      <c r="J42" s="220" t="s">
        <v>203</v>
      </c>
      <c r="K42" s="221"/>
      <c r="L42" s="217"/>
      <c r="M42" s="221"/>
      <c r="N42" s="221"/>
      <c r="O42" s="221"/>
      <c r="P42" s="222" t="s">
        <v>107</v>
      </c>
      <c r="Q42" s="215" t="s">
        <v>107</v>
      </c>
      <c r="R42" s="220" t="s">
        <v>203</v>
      </c>
      <c r="S42" s="221"/>
      <c r="T42" s="217"/>
      <c r="U42" s="223"/>
      <c r="V42" s="223"/>
      <c r="W42" s="223"/>
      <c r="X42" s="223"/>
      <c r="Y42" s="223"/>
      <c r="Z42" s="223"/>
      <c r="AA42" s="224"/>
      <c r="AB42" s="225" t="s">
        <v>107</v>
      </c>
      <c r="AC42" s="226" t="s">
        <v>107</v>
      </c>
      <c r="AD42" s="220" t="s">
        <v>263</v>
      </c>
      <c r="AE42" s="227"/>
      <c r="AF42" s="220"/>
      <c r="AG42" s="221"/>
      <c r="AH42" s="217"/>
      <c r="AI42" s="221"/>
      <c r="AK42" s="229"/>
      <c r="AL42" s="230"/>
      <c r="AM42" s="217"/>
      <c r="AN42" s="225" t="s">
        <v>107</v>
      </c>
      <c r="AO42" s="226" t="s">
        <v>107</v>
      </c>
      <c r="AP42" s="216" t="s">
        <v>263</v>
      </c>
      <c r="AQ42" s="221"/>
      <c r="AR42" s="223"/>
      <c r="AS42" s="221"/>
      <c r="AT42" s="216"/>
      <c r="AU42" s="218"/>
      <c r="AV42" s="218"/>
      <c r="AW42" s="218"/>
      <c r="AX42" s="218"/>
      <c r="AY42" s="231"/>
      <c r="AZ42" s="225" t="s">
        <v>107</v>
      </c>
      <c r="BA42" s="215" t="s">
        <v>107</v>
      </c>
      <c r="BB42" s="232" t="s">
        <v>203</v>
      </c>
      <c r="BC42" s="233"/>
      <c r="BE42" s="217"/>
      <c r="BF42" s="216"/>
      <c r="BG42" s="221"/>
      <c r="BH42" s="221"/>
      <c r="BI42" s="221"/>
      <c r="BJ42" s="216"/>
      <c r="BK42" s="218"/>
      <c r="BL42" s="225" t="s">
        <v>107</v>
      </c>
      <c r="BM42" s="215" t="s">
        <v>107</v>
      </c>
      <c r="BN42" s="220" t="s">
        <v>203</v>
      </c>
      <c r="BO42" s="217"/>
      <c r="BP42" s="217"/>
      <c r="BQ42" s="217"/>
      <c r="BR42" s="217"/>
      <c r="BS42" s="217"/>
      <c r="BT42" s="217"/>
      <c r="BU42" s="217"/>
      <c r="BV42" s="216"/>
      <c r="BW42" s="234"/>
      <c r="BX42" s="222" t="s">
        <v>107</v>
      </c>
    </row>
    <row r="43" spans="1:76" s="228" customFormat="1" ht="20.25" customHeight="1">
      <c r="A43" s="215"/>
      <c r="B43" s="216"/>
      <c r="C43" s="217"/>
      <c r="D43" s="216"/>
      <c r="E43" s="218"/>
      <c r="F43" s="219"/>
      <c r="G43" s="217"/>
      <c r="H43" s="217"/>
      <c r="I43" s="217"/>
      <c r="J43" s="220" t="s">
        <v>204</v>
      </c>
      <c r="K43" s="221"/>
      <c r="L43" s="217"/>
      <c r="M43" s="221"/>
      <c r="N43" s="221"/>
      <c r="O43" s="221"/>
      <c r="P43" s="222" t="s">
        <v>109</v>
      </c>
      <c r="Q43" s="215" t="s">
        <v>109</v>
      </c>
      <c r="R43" s="220" t="s">
        <v>204</v>
      </c>
      <c r="S43" s="221"/>
      <c r="T43" s="217"/>
      <c r="U43" s="216"/>
      <c r="V43" s="216"/>
      <c r="W43" s="216"/>
      <c r="X43" s="216"/>
      <c r="Y43" s="216"/>
      <c r="Z43" s="216"/>
      <c r="AA43" s="218"/>
      <c r="AB43" s="225" t="s">
        <v>109</v>
      </c>
      <c r="AC43" s="226" t="s">
        <v>109</v>
      </c>
      <c r="AD43" s="216"/>
      <c r="AE43" s="221"/>
      <c r="AF43" s="216" t="s">
        <v>222</v>
      </c>
      <c r="AG43" s="221"/>
      <c r="AH43" s="217"/>
      <c r="AI43" s="221"/>
      <c r="AJ43" s="229"/>
      <c r="AK43" s="229"/>
      <c r="AL43" s="235"/>
      <c r="AM43" s="217"/>
      <c r="AN43" s="225" t="s">
        <v>109</v>
      </c>
      <c r="AO43" s="226" t="s">
        <v>109</v>
      </c>
      <c r="AP43" s="216" t="s">
        <v>110</v>
      </c>
      <c r="AQ43" s="221"/>
      <c r="AR43" s="216"/>
      <c r="AS43" s="221"/>
      <c r="AT43" s="216"/>
      <c r="AU43" s="218"/>
      <c r="AV43" s="218"/>
      <c r="AW43" s="218"/>
      <c r="AX43" s="218"/>
      <c r="AY43" s="231"/>
      <c r="AZ43" s="225" t="s">
        <v>109</v>
      </c>
      <c r="BA43" s="215" t="s">
        <v>109</v>
      </c>
      <c r="BB43" s="219" t="s">
        <v>204</v>
      </c>
      <c r="BC43" s="231"/>
      <c r="BE43" s="217"/>
      <c r="BF43" s="216"/>
      <c r="BG43" s="221"/>
      <c r="BH43" s="221"/>
      <c r="BI43" s="221"/>
      <c r="BJ43" s="216"/>
      <c r="BK43" s="218"/>
      <c r="BL43" s="225" t="s">
        <v>109</v>
      </c>
      <c r="BM43" s="215" t="s">
        <v>109</v>
      </c>
      <c r="BN43" s="220" t="s">
        <v>204</v>
      </c>
      <c r="BO43" s="217"/>
      <c r="BP43" s="217"/>
      <c r="BQ43" s="217"/>
      <c r="BR43" s="217"/>
      <c r="BS43" s="217"/>
      <c r="BT43" s="217" t="s">
        <v>232</v>
      </c>
      <c r="BU43" s="217"/>
      <c r="BV43" s="216"/>
      <c r="BW43" s="234"/>
      <c r="BX43" s="222" t="s">
        <v>109</v>
      </c>
    </row>
    <row r="44" spans="1:76" s="228" customFormat="1" ht="20.25" customHeight="1">
      <c r="A44" s="215"/>
      <c r="B44" s="216"/>
      <c r="C44" s="217"/>
      <c r="D44" s="216"/>
      <c r="E44" s="218"/>
      <c r="F44" s="219" t="s">
        <v>112</v>
      </c>
      <c r="G44" s="217"/>
      <c r="H44" s="217"/>
      <c r="I44" s="217"/>
      <c r="J44" s="220" t="s">
        <v>205</v>
      </c>
      <c r="K44" s="221"/>
      <c r="L44" s="217" t="s">
        <v>207</v>
      </c>
      <c r="M44" s="221"/>
      <c r="N44" s="217" t="s">
        <v>237</v>
      </c>
      <c r="O44" s="221"/>
      <c r="P44" s="222" t="s">
        <v>111</v>
      </c>
      <c r="Q44" s="215" t="s">
        <v>111</v>
      </c>
      <c r="R44" s="236"/>
      <c r="S44" s="217"/>
      <c r="T44" s="216" t="s">
        <v>240</v>
      </c>
      <c r="U44" s="216"/>
      <c r="V44" s="216"/>
      <c r="W44" s="216"/>
      <c r="X44" s="216"/>
      <c r="Y44" s="216"/>
      <c r="Z44" s="216"/>
      <c r="AA44" s="218"/>
      <c r="AB44" s="225" t="s">
        <v>111</v>
      </c>
      <c r="AC44" s="226" t="s">
        <v>111</v>
      </c>
      <c r="AD44" s="217" t="s">
        <v>208</v>
      </c>
      <c r="AE44" s="216"/>
      <c r="AF44" s="237" t="s">
        <v>242</v>
      </c>
      <c r="AG44" s="221"/>
      <c r="AH44" s="237" t="s">
        <v>246</v>
      </c>
      <c r="AI44" s="221"/>
      <c r="AJ44" s="229"/>
      <c r="AK44" s="229"/>
      <c r="AL44" s="216" t="s">
        <v>209</v>
      </c>
      <c r="AM44" s="217"/>
      <c r="AN44" s="225" t="s">
        <v>111</v>
      </c>
      <c r="AO44" s="226" t="s">
        <v>111</v>
      </c>
      <c r="AP44" s="238" t="s">
        <v>210</v>
      </c>
      <c r="AQ44" s="221"/>
      <c r="AR44" s="237" t="s">
        <v>254</v>
      </c>
      <c r="AS44" s="221"/>
      <c r="AU44" s="218"/>
      <c r="AV44" s="264" t="s">
        <v>113</v>
      </c>
      <c r="AW44" s="264"/>
      <c r="AX44" s="264"/>
      <c r="AY44" s="265"/>
      <c r="AZ44" s="225" t="s">
        <v>111</v>
      </c>
      <c r="BA44" s="215" t="s">
        <v>111</v>
      </c>
      <c r="BB44" s="266" t="s">
        <v>224</v>
      </c>
      <c r="BC44" s="267"/>
      <c r="BD44" s="216" t="s">
        <v>219</v>
      </c>
      <c r="BE44" s="217"/>
      <c r="BF44" s="216" t="s">
        <v>110</v>
      </c>
      <c r="BG44" s="221"/>
      <c r="BH44" s="237"/>
      <c r="BI44" s="221"/>
      <c r="BK44" s="218"/>
      <c r="BL44" s="225" t="s">
        <v>111</v>
      </c>
      <c r="BM44" s="215" t="s">
        <v>111</v>
      </c>
      <c r="BN44" s="220" t="s">
        <v>227</v>
      </c>
      <c r="BO44" s="217"/>
      <c r="BP44" s="217"/>
      <c r="BQ44" s="217"/>
      <c r="BR44" s="217" t="s">
        <v>114</v>
      </c>
      <c r="BS44" s="217"/>
      <c r="BT44" s="228" t="s">
        <v>223</v>
      </c>
      <c r="BU44" s="217"/>
      <c r="BV44" s="216"/>
      <c r="BW44" s="234"/>
      <c r="BX44" s="222" t="s">
        <v>111</v>
      </c>
    </row>
    <row r="45" spans="1:76" s="228" customFormat="1" ht="20.25" customHeight="1">
      <c r="A45" s="215"/>
      <c r="B45" s="216"/>
      <c r="C45" s="217"/>
      <c r="D45" s="216"/>
      <c r="E45" s="218"/>
      <c r="F45" s="219"/>
      <c r="G45" s="217"/>
      <c r="H45" s="217"/>
      <c r="I45" s="217"/>
      <c r="J45" s="220" t="s">
        <v>233</v>
      </c>
      <c r="K45" s="221"/>
      <c r="L45" s="217" t="s">
        <v>235</v>
      </c>
      <c r="M45" s="221"/>
      <c r="N45" s="217" t="s">
        <v>238</v>
      </c>
      <c r="O45" s="221"/>
      <c r="P45" s="222" t="s">
        <v>115</v>
      </c>
      <c r="Q45" s="215" t="s">
        <v>115</v>
      </c>
      <c r="R45" s="236"/>
      <c r="S45" s="217"/>
      <c r="T45" s="216"/>
      <c r="U45" s="216"/>
      <c r="V45" s="216"/>
      <c r="W45" s="216"/>
      <c r="X45" s="216"/>
      <c r="Y45" s="216"/>
      <c r="Z45" s="216"/>
      <c r="AA45" s="218"/>
      <c r="AB45" s="225" t="s">
        <v>115</v>
      </c>
      <c r="AC45" s="226" t="s">
        <v>115</v>
      </c>
      <c r="AD45" s="217" t="s">
        <v>241</v>
      </c>
      <c r="AE45" s="216"/>
      <c r="AF45" s="237" t="s">
        <v>243</v>
      </c>
      <c r="AG45" s="221"/>
      <c r="AH45" s="237" t="s">
        <v>247</v>
      </c>
      <c r="AI45" s="221"/>
      <c r="AJ45" s="229"/>
      <c r="AK45" s="229"/>
      <c r="AL45" s="216" t="s">
        <v>249</v>
      </c>
      <c r="AM45" s="217"/>
      <c r="AN45" s="225" t="s">
        <v>115</v>
      </c>
      <c r="AO45" s="226" t="s">
        <v>115</v>
      </c>
      <c r="AP45" s="238" t="s">
        <v>250</v>
      </c>
      <c r="AQ45" s="221"/>
      <c r="AR45" s="237" t="s">
        <v>255</v>
      </c>
      <c r="AS45" s="221"/>
      <c r="AT45" s="216"/>
      <c r="AU45" s="218"/>
      <c r="AV45" s="264"/>
      <c r="AW45" s="264"/>
      <c r="AX45" s="264"/>
      <c r="AY45" s="265"/>
      <c r="AZ45" s="225" t="s">
        <v>115</v>
      </c>
      <c r="BA45" s="215" t="s">
        <v>115</v>
      </c>
      <c r="BB45" s="266"/>
      <c r="BC45" s="267"/>
      <c r="BD45" s="216"/>
      <c r="BE45" s="217"/>
      <c r="BF45" s="238" t="s">
        <v>225</v>
      </c>
      <c r="BG45" s="221"/>
      <c r="BH45" s="237"/>
      <c r="BI45" s="221"/>
      <c r="BJ45" s="216"/>
      <c r="BK45" s="218"/>
      <c r="BL45" s="225" t="s">
        <v>115</v>
      </c>
      <c r="BM45" s="215" t="s">
        <v>115</v>
      </c>
      <c r="BN45" s="220" t="s">
        <v>206</v>
      </c>
      <c r="BO45" s="217"/>
      <c r="BP45" s="217"/>
      <c r="BQ45" s="217"/>
      <c r="BR45" s="237" t="s">
        <v>220</v>
      </c>
      <c r="BS45" s="221"/>
      <c r="BT45" s="237"/>
      <c r="BU45" s="217"/>
      <c r="BV45" s="216"/>
      <c r="BW45" s="234"/>
      <c r="BX45" s="222" t="s">
        <v>115</v>
      </c>
    </row>
    <row r="46" spans="1:76" s="228" customFormat="1" ht="20.25" customHeight="1">
      <c r="A46" s="215"/>
      <c r="B46" s="216"/>
      <c r="C46" s="217"/>
      <c r="D46" s="216"/>
      <c r="E46" s="218"/>
      <c r="F46" s="219"/>
      <c r="G46" s="217"/>
      <c r="H46" s="217"/>
      <c r="I46" s="217"/>
      <c r="J46" s="220" t="s">
        <v>234</v>
      </c>
      <c r="K46" s="221"/>
      <c r="L46" s="217" t="s">
        <v>236</v>
      </c>
      <c r="M46" s="221"/>
      <c r="N46" s="217" t="s">
        <v>239</v>
      </c>
      <c r="O46" s="221"/>
      <c r="P46" s="222" t="s">
        <v>116</v>
      </c>
      <c r="Q46" s="215" t="s">
        <v>116</v>
      </c>
      <c r="R46" s="236"/>
      <c r="S46" s="217"/>
      <c r="T46" s="216"/>
      <c r="U46" s="216"/>
      <c r="V46" s="216"/>
      <c r="W46" s="216"/>
      <c r="X46" s="216"/>
      <c r="Y46" s="216"/>
      <c r="Z46" s="216"/>
      <c r="AA46" s="218"/>
      <c r="AB46" s="225" t="s">
        <v>116</v>
      </c>
      <c r="AC46" s="226" t="s">
        <v>116</v>
      </c>
      <c r="AD46" s="217" t="s">
        <v>211</v>
      </c>
      <c r="AE46" s="216"/>
      <c r="AF46" s="237" t="s">
        <v>212</v>
      </c>
      <c r="AG46" s="221"/>
      <c r="AH46" s="237" t="s">
        <v>248</v>
      </c>
      <c r="AI46" s="221"/>
      <c r="AJ46" s="216"/>
      <c r="AK46" s="218"/>
      <c r="AL46" s="216" t="s">
        <v>213</v>
      </c>
      <c r="AM46" s="217"/>
      <c r="AN46" s="225" t="s">
        <v>116</v>
      </c>
      <c r="AO46" s="226" t="s">
        <v>116</v>
      </c>
      <c r="AP46" s="238" t="s">
        <v>251</v>
      </c>
      <c r="AQ46" s="221"/>
      <c r="AR46" s="237" t="s">
        <v>256</v>
      </c>
      <c r="AS46" s="221"/>
      <c r="AT46" s="216"/>
      <c r="AU46" s="218"/>
      <c r="AV46" s="218"/>
      <c r="AW46" s="218"/>
      <c r="AX46" s="218"/>
      <c r="AY46" s="231"/>
      <c r="AZ46" s="225" t="s">
        <v>116</v>
      </c>
      <c r="BA46" s="215" t="s">
        <v>116</v>
      </c>
      <c r="BB46" s="266"/>
      <c r="BC46" s="267"/>
      <c r="BD46" s="216"/>
      <c r="BE46" s="217"/>
      <c r="BF46" s="238" t="s">
        <v>226</v>
      </c>
      <c r="BG46" s="221"/>
      <c r="BH46" s="237"/>
      <c r="BI46" s="221"/>
      <c r="BJ46" s="216"/>
      <c r="BK46" s="218"/>
      <c r="BL46" s="225" t="s">
        <v>116</v>
      </c>
      <c r="BM46" s="215" t="s">
        <v>116</v>
      </c>
      <c r="BN46" s="220" t="s">
        <v>228</v>
      </c>
      <c r="BO46" s="217"/>
      <c r="BP46" s="217"/>
      <c r="BQ46" s="217"/>
      <c r="BR46" s="237" t="s">
        <v>229</v>
      </c>
      <c r="BS46" s="221"/>
      <c r="BT46" s="217"/>
      <c r="BU46" s="217"/>
      <c r="BV46" s="216"/>
      <c r="BW46" s="234"/>
      <c r="BX46" s="222" t="s">
        <v>116</v>
      </c>
    </row>
    <row r="47" spans="1:76" s="228" customFormat="1" ht="20.25" customHeight="1">
      <c r="A47" s="215"/>
      <c r="E47" s="218"/>
      <c r="F47" s="219"/>
      <c r="G47" s="217"/>
      <c r="H47" s="217"/>
      <c r="I47" s="217"/>
      <c r="J47" s="220"/>
      <c r="K47" s="221"/>
      <c r="L47" s="217"/>
      <c r="M47" s="221"/>
      <c r="N47" s="221"/>
      <c r="O47" s="221"/>
      <c r="P47" s="222" t="s">
        <v>117</v>
      </c>
      <c r="Q47" s="215" t="s">
        <v>117</v>
      </c>
      <c r="R47" s="239"/>
      <c r="S47" s="217"/>
      <c r="T47" s="216"/>
      <c r="U47" s="216"/>
      <c r="V47" s="216"/>
      <c r="W47" s="216"/>
      <c r="X47" s="216"/>
      <c r="Y47" s="216"/>
      <c r="Z47" s="216"/>
      <c r="AA47" s="218"/>
      <c r="AB47" s="225" t="s">
        <v>117</v>
      </c>
      <c r="AC47" s="226" t="s">
        <v>117</v>
      </c>
      <c r="AD47" s="216"/>
      <c r="AE47" s="216"/>
      <c r="AF47" s="237" t="s">
        <v>244</v>
      </c>
      <c r="AG47" s="221"/>
      <c r="AH47" s="217"/>
      <c r="AI47" s="221"/>
      <c r="AJ47" s="216"/>
      <c r="AK47" s="218"/>
      <c r="AL47" s="216"/>
      <c r="AM47" s="217"/>
      <c r="AN47" s="225" t="s">
        <v>117</v>
      </c>
      <c r="AO47" s="226" t="s">
        <v>117</v>
      </c>
      <c r="AP47" s="238" t="s">
        <v>252</v>
      </c>
      <c r="AQ47" s="221"/>
      <c r="AR47" s="217"/>
      <c r="AS47" s="221"/>
      <c r="AT47" s="216"/>
      <c r="AU47" s="218"/>
      <c r="AV47" s="218"/>
      <c r="AW47" s="218"/>
      <c r="AX47" s="218"/>
      <c r="AY47" s="231"/>
      <c r="AZ47" s="225" t="s">
        <v>117</v>
      </c>
      <c r="BA47" s="215" t="s">
        <v>117</v>
      </c>
      <c r="BB47" s="266"/>
      <c r="BC47" s="267"/>
      <c r="BD47" s="216"/>
      <c r="BE47" s="217"/>
      <c r="BF47" s="238"/>
      <c r="BG47" s="221"/>
      <c r="BH47" s="217"/>
      <c r="BI47" s="221"/>
      <c r="BJ47" s="216"/>
      <c r="BK47" s="218"/>
      <c r="BL47" s="225" t="s">
        <v>117</v>
      </c>
      <c r="BM47" s="215" t="s">
        <v>117</v>
      </c>
      <c r="BN47" s="220"/>
      <c r="BO47" s="217"/>
      <c r="BP47" s="217"/>
      <c r="BQ47" s="217"/>
      <c r="BR47" s="237" t="s">
        <v>230</v>
      </c>
      <c r="BS47" s="221"/>
      <c r="BT47" s="217"/>
      <c r="BU47" s="217"/>
      <c r="BV47" s="216"/>
      <c r="BW47" s="234"/>
      <c r="BX47" s="222" t="s">
        <v>117</v>
      </c>
    </row>
    <row r="48" spans="1:76" s="228" customFormat="1" ht="20.25" customHeight="1">
      <c r="A48" s="215"/>
      <c r="B48" s="216"/>
      <c r="C48" s="217"/>
      <c r="D48" s="216"/>
      <c r="E48" s="218"/>
      <c r="F48" s="240"/>
      <c r="G48" s="241"/>
      <c r="H48" s="241"/>
      <c r="I48" s="241"/>
      <c r="J48" s="242" t="s">
        <v>118</v>
      </c>
      <c r="K48" s="243"/>
      <c r="L48" s="244"/>
      <c r="M48" s="243"/>
      <c r="N48" s="243"/>
      <c r="O48" s="245"/>
      <c r="P48" s="246"/>
      <c r="Q48" s="247"/>
      <c r="R48" s="248"/>
      <c r="S48" s="244"/>
      <c r="T48" s="249" t="s">
        <v>119</v>
      </c>
      <c r="U48" s="249"/>
      <c r="V48" s="249"/>
      <c r="W48" s="249"/>
      <c r="X48" s="249"/>
      <c r="Y48" s="249"/>
      <c r="Z48" s="249"/>
      <c r="AA48" s="250"/>
      <c r="AB48" s="251"/>
      <c r="AC48" s="252"/>
      <c r="AD48" s="249"/>
      <c r="AE48" s="243"/>
      <c r="AF48" s="253" t="s">
        <v>245</v>
      </c>
      <c r="AG48" s="243"/>
      <c r="AH48" s="244"/>
      <c r="AI48" s="243"/>
      <c r="AJ48" s="249"/>
      <c r="AK48" s="250"/>
      <c r="AL48" s="254"/>
      <c r="AM48" s="241"/>
      <c r="AN48" s="251"/>
      <c r="AO48" s="252"/>
      <c r="AP48" s="255" t="s">
        <v>253</v>
      </c>
      <c r="AQ48" s="256"/>
      <c r="AR48" s="241"/>
      <c r="AS48" s="256"/>
      <c r="AT48" s="249"/>
      <c r="AU48" s="250"/>
      <c r="AV48" s="257"/>
      <c r="AW48" s="257"/>
      <c r="AX48" s="257"/>
      <c r="AY48" s="258"/>
      <c r="AZ48" s="251"/>
      <c r="BA48" s="247"/>
      <c r="BB48" s="259"/>
      <c r="BC48" s="258"/>
      <c r="BD48" s="254"/>
      <c r="BE48" s="241"/>
      <c r="BF48" s="255"/>
      <c r="BG48" s="256"/>
      <c r="BH48" s="241"/>
      <c r="BI48" s="256"/>
      <c r="BJ48" s="249"/>
      <c r="BK48" s="250"/>
      <c r="BL48" s="251"/>
      <c r="BM48" s="247"/>
      <c r="BN48" s="240"/>
      <c r="BO48" s="241"/>
      <c r="BP48" s="241"/>
      <c r="BQ48" s="241"/>
      <c r="BR48" s="253" t="s">
        <v>231</v>
      </c>
      <c r="BS48" s="256"/>
      <c r="BT48" s="241"/>
      <c r="BU48" s="241"/>
      <c r="BV48" s="254"/>
      <c r="BW48" s="260"/>
      <c r="BX48" s="246"/>
    </row>
    <row r="49" spans="1:76" ht="20.399999999999999" customHeight="1">
      <c r="A49" s="128"/>
      <c r="B49" s="122"/>
      <c r="C49" s="123"/>
      <c r="D49" s="122"/>
      <c r="E49" s="124"/>
      <c r="AF49" s="123"/>
      <c r="AH49" s="123"/>
      <c r="AJ49" s="122"/>
      <c r="AK49" s="124"/>
      <c r="AL49" s="124"/>
      <c r="AM49" s="124"/>
      <c r="AN49" s="128"/>
      <c r="AO49" s="122"/>
      <c r="AP49" s="122"/>
      <c r="AR49" s="123"/>
      <c r="AT49" s="122"/>
      <c r="AU49" s="124"/>
      <c r="AV49" s="124"/>
      <c r="AW49" s="124"/>
      <c r="AX49" s="124"/>
      <c r="AZ49" s="128"/>
      <c r="BA49" s="128"/>
      <c r="BB49" s="124"/>
      <c r="BD49" s="124"/>
      <c r="BE49" s="124"/>
      <c r="BF49" s="122"/>
      <c r="BH49" s="123"/>
      <c r="BJ49" s="122"/>
      <c r="BK49" s="124"/>
      <c r="BL49" s="128"/>
      <c r="BM49" s="128"/>
      <c r="BN49" s="122"/>
      <c r="BO49" s="123"/>
      <c r="BP49" s="123"/>
      <c r="BQ49" s="123"/>
      <c r="BR49" s="123"/>
      <c r="BS49" s="123"/>
      <c r="BT49" s="123"/>
      <c r="BU49" s="123"/>
      <c r="BV49" s="122"/>
      <c r="BW49" s="124"/>
      <c r="BX49" s="128"/>
    </row>
    <row r="50" spans="1:76" ht="20.399999999999999" customHeight="1">
      <c r="A50" s="128"/>
      <c r="AN50" s="128"/>
      <c r="AO50" s="128"/>
      <c r="AZ50" s="128"/>
      <c r="BA50" s="128"/>
      <c r="BL50" s="128"/>
      <c r="BM50" s="128"/>
      <c r="BX50" s="128"/>
    </row>
    <row r="51" spans="1:76" ht="20.399999999999999" customHeight="1">
      <c r="A51" s="128"/>
      <c r="AN51" s="128"/>
      <c r="AO51" s="128"/>
      <c r="AZ51" s="128"/>
      <c r="BA51" s="128"/>
      <c r="BL51" s="128"/>
      <c r="BM51" s="128"/>
      <c r="BX51" s="128"/>
    </row>
    <row r="52" spans="1:76" ht="20.399999999999999" customHeight="1">
      <c r="A52" s="122"/>
      <c r="AN52" s="128"/>
      <c r="AO52" s="128"/>
      <c r="AZ52" s="128"/>
      <c r="BA52" s="128"/>
      <c r="BL52" s="128"/>
      <c r="BM52" s="128"/>
      <c r="BX52" s="128"/>
    </row>
    <row r="53" spans="1:76" ht="20.399999999999999" customHeight="1">
      <c r="AN53" s="122"/>
      <c r="AO53" s="122"/>
      <c r="AZ53" s="122"/>
      <c r="BA53" s="122"/>
      <c r="BL53" s="122"/>
      <c r="BM53" s="122"/>
      <c r="BX53" s="122"/>
    </row>
  </sheetData>
  <mergeCells count="71">
    <mergeCell ref="AV41:AY41"/>
    <mergeCell ref="BF9:BG9"/>
    <mergeCell ref="BH9:BI9"/>
    <mergeCell ref="BD41:BK41"/>
    <mergeCell ref="R6:S6"/>
    <mergeCell ref="T6:U9"/>
    <mergeCell ref="V6:W9"/>
    <mergeCell ref="X6:Y9"/>
    <mergeCell ref="AH7:AI7"/>
    <mergeCell ref="AJ7:AK7"/>
    <mergeCell ref="AL7:AM7"/>
    <mergeCell ref="AP7:AQ7"/>
    <mergeCell ref="AD8:AE8"/>
    <mergeCell ref="AF8:AG8"/>
    <mergeCell ref="AH8:AI8"/>
    <mergeCell ref="AJ8:AK8"/>
    <mergeCell ref="BB41:BC41"/>
    <mergeCell ref="BV8:BW8"/>
    <mergeCell ref="BR7:BS7"/>
    <mergeCell ref="BT7:BU7"/>
    <mergeCell ref="AR7:AS7"/>
    <mergeCell ref="BN8:BO8"/>
    <mergeCell ref="BP8:BQ8"/>
    <mergeCell ref="BR8:BS8"/>
    <mergeCell ref="BT8:BU8"/>
    <mergeCell ref="BP7:BQ7"/>
    <mergeCell ref="BD7:BE7"/>
    <mergeCell ref="BF7:BG7"/>
    <mergeCell ref="BD8:BE8"/>
    <mergeCell ref="BF8:BG8"/>
    <mergeCell ref="BH7:BI7"/>
    <mergeCell ref="BJ7:BK9"/>
    <mergeCell ref="BH8:BI8"/>
    <mergeCell ref="R41:AA41"/>
    <mergeCell ref="AD41:AM41"/>
    <mergeCell ref="BN41:BW41"/>
    <mergeCell ref="AJ9:AK9"/>
    <mergeCell ref="AV9:AW9"/>
    <mergeCell ref="AX9:AY9"/>
    <mergeCell ref="BB9:BC9"/>
    <mergeCell ref="BV9:BW9"/>
    <mergeCell ref="AT7:AU9"/>
    <mergeCell ref="AV7:AW7"/>
    <mergeCell ref="AX7:AY7"/>
    <mergeCell ref="BB7:BC7"/>
    <mergeCell ref="BN7:BO7"/>
    <mergeCell ref="AV8:AW8"/>
    <mergeCell ref="AX8:AY8"/>
    <mergeCell ref="BB8:BC8"/>
    <mergeCell ref="Z7:AA9"/>
    <mergeCell ref="AD7:AE7"/>
    <mergeCell ref="AF7:AG7"/>
    <mergeCell ref="J7:K7"/>
    <mergeCell ref="L7:M7"/>
    <mergeCell ref="N7:O7"/>
    <mergeCell ref="AV44:AY45"/>
    <mergeCell ref="BB44:BC47"/>
    <mergeCell ref="AP41:AU41"/>
    <mergeCell ref="B7:C7"/>
    <mergeCell ref="D7:E7"/>
    <mergeCell ref="D8:E8"/>
    <mergeCell ref="D9:E9"/>
    <mergeCell ref="F41:I41"/>
    <mergeCell ref="H8:I8"/>
    <mergeCell ref="F7:G7"/>
    <mergeCell ref="H7:I7"/>
    <mergeCell ref="J41:O41"/>
    <mergeCell ref="AL8:AM8"/>
    <mergeCell ref="AP8:AQ8"/>
    <mergeCell ref="AR8:AS8"/>
    <mergeCell ref="R7:S9"/>
  </mergeCells>
  <phoneticPr fontId="2"/>
  <printOptions horizontalCentered="1"/>
  <pageMargins left="0.25" right="0.25" top="0.75" bottom="0.75" header="0.3" footer="0.3"/>
  <pageSetup paperSize="9" scale="59" fitToWidth="0" orientation="portrait" r:id="rId1"/>
  <headerFooter alignWithMargins="0"/>
  <colBreaks count="5" manualBreakCount="5">
    <brk id="16" min="2" max="47" man="1"/>
    <brk id="28" min="2" max="47" man="1"/>
    <brk id="40" min="2" max="47" man="1"/>
    <brk id="52" min="2" max="47" man="1"/>
    <brk id="64" min="2" max="4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C3F0-58A2-40BA-990B-B758570CB4E9}">
  <sheetPr>
    <pageSetUpPr fitToPage="1"/>
  </sheetPr>
  <dimension ref="A1:AN40"/>
  <sheetViews>
    <sheetView view="pageBreakPreview" zoomScale="85" zoomScaleNormal="100" zoomScaleSheetLayoutView="85" workbookViewId="0">
      <selection activeCell="P31" sqref="P31"/>
    </sheetView>
  </sheetViews>
  <sheetFormatPr defaultColWidth="10.59765625" defaultRowHeight="14.25" customHeight="1"/>
  <cols>
    <col min="1" max="1" width="7" style="4" customWidth="1"/>
    <col min="2" max="3" width="3.3984375" style="4" bestFit="1" customWidth="1"/>
    <col min="4" max="4" width="8.3984375" style="4" customWidth="1"/>
    <col min="5" max="5" width="12.5" style="4" customWidth="1"/>
    <col min="6" max="7" width="13.19921875" style="4" customWidth="1"/>
    <col min="8" max="8" width="10.8984375" style="4" customWidth="1"/>
    <col min="9" max="9" width="5.3984375" style="4" customWidth="1"/>
    <col min="10" max="10" width="3.69921875" style="4" customWidth="1"/>
    <col min="11" max="13" width="3.19921875" style="4" customWidth="1"/>
    <col min="14" max="14" width="8" style="4" customWidth="1"/>
    <col min="15" max="18" width="10.59765625" style="4" customWidth="1"/>
    <col min="19" max="19" width="9.09765625" style="4" bestFit="1" customWidth="1"/>
    <col min="20" max="22" width="7.19921875" style="4" bestFit="1" customWidth="1"/>
    <col min="23" max="23" width="9.09765625" style="4" bestFit="1" customWidth="1"/>
    <col min="24" max="24" width="15.19921875" style="4" customWidth="1"/>
    <col min="25" max="26" width="4.8984375" style="4" customWidth="1"/>
    <col min="27" max="29" width="4.19921875" style="4" customWidth="1"/>
    <col min="30" max="35" width="10.69921875" style="4" customWidth="1"/>
    <col min="36" max="36" width="11.69921875" style="4" bestFit="1" customWidth="1"/>
    <col min="37" max="37" width="20" style="4" bestFit="1" customWidth="1"/>
    <col min="38" max="39" width="18.8984375" style="4" bestFit="1" customWidth="1"/>
    <col min="40" max="40" width="11.19921875" style="4" bestFit="1" customWidth="1"/>
    <col min="41" max="16384" width="10.59765625" style="4"/>
  </cols>
  <sheetData>
    <row r="1" spans="1:39" s="3" customFormat="1" ht="22.5" customHeight="1">
      <c r="E1" s="3">
        <v>151</v>
      </c>
      <c r="F1" s="3">
        <v>151</v>
      </c>
      <c r="G1" s="3">
        <v>151</v>
      </c>
      <c r="O1" s="3">
        <v>154</v>
      </c>
      <c r="P1" s="3">
        <v>154</v>
      </c>
      <c r="V1" s="3">
        <v>154</v>
      </c>
      <c r="W1" s="3">
        <v>154</v>
      </c>
      <c r="X1" s="3">
        <v>154</v>
      </c>
      <c r="AE1" s="3">
        <v>156</v>
      </c>
      <c r="AF1" s="3">
        <v>156</v>
      </c>
      <c r="AG1" s="3">
        <v>156</v>
      </c>
      <c r="AH1" s="3">
        <v>156</v>
      </c>
      <c r="AI1" s="3">
        <v>156</v>
      </c>
      <c r="AJ1" s="3">
        <v>156</v>
      </c>
      <c r="AK1" s="3">
        <v>157</v>
      </c>
      <c r="AL1" s="3">
        <v>157</v>
      </c>
      <c r="AM1" s="3">
        <v>157</v>
      </c>
    </row>
    <row r="2" spans="1:39" ht="14.25" customHeight="1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4" spans="1:39" ht="14.25" customHeight="1" thickBot="1">
      <c r="E4" s="5"/>
      <c r="F4" s="5"/>
      <c r="G4" s="5"/>
      <c r="H4" s="5"/>
      <c r="I4" s="5"/>
      <c r="J4" s="5"/>
      <c r="N4" s="4" t="s">
        <v>106</v>
      </c>
      <c r="O4" s="4" t="s">
        <v>120</v>
      </c>
      <c r="AE4" s="5"/>
    </row>
    <row r="5" spans="1:39" ht="14.25" customHeight="1">
      <c r="B5" s="6" t="s">
        <v>121</v>
      </c>
      <c r="C5" s="7"/>
      <c r="D5" s="8"/>
      <c r="E5" s="9"/>
      <c r="F5" s="9"/>
      <c r="G5" s="10"/>
      <c r="H5" s="11"/>
      <c r="I5" s="11"/>
      <c r="J5" s="11"/>
      <c r="K5" s="6" t="s">
        <v>121</v>
      </c>
      <c r="L5" s="7"/>
      <c r="M5" s="12"/>
      <c r="N5" s="8"/>
      <c r="O5" s="13"/>
      <c r="P5" s="14"/>
      <c r="Q5" s="8"/>
      <c r="R5" s="8" t="s">
        <v>122</v>
      </c>
      <c r="S5" s="349" t="s">
        <v>123</v>
      </c>
      <c r="T5" s="350"/>
      <c r="U5" s="350"/>
      <c r="V5" s="350"/>
      <c r="W5" s="351"/>
      <c r="X5" s="10" t="s">
        <v>123</v>
      </c>
      <c r="Y5" s="11"/>
      <c r="Z5" s="11"/>
      <c r="AB5" s="6" t="s">
        <v>121</v>
      </c>
      <c r="AC5" s="7"/>
      <c r="AD5" s="352" t="s">
        <v>124</v>
      </c>
      <c r="AE5" s="15"/>
      <c r="AF5" s="15"/>
      <c r="AG5" s="15"/>
      <c r="AH5" s="15"/>
      <c r="AI5" s="15"/>
      <c r="AJ5" s="15"/>
      <c r="AK5" s="15"/>
      <c r="AL5" s="15"/>
      <c r="AM5" s="16"/>
    </row>
    <row r="6" spans="1:39" ht="14.25" customHeight="1">
      <c r="B6" s="355" t="s">
        <v>125</v>
      </c>
      <c r="C6" s="357" t="s">
        <v>126</v>
      </c>
      <c r="E6" s="1"/>
      <c r="F6" s="1"/>
      <c r="G6" s="17"/>
      <c r="H6" s="11"/>
      <c r="I6" s="11"/>
      <c r="J6" s="11"/>
      <c r="K6" s="360" t="s">
        <v>125</v>
      </c>
      <c r="L6" s="362" t="s">
        <v>127</v>
      </c>
      <c r="M6" s="364" t="s">
        <v>128</v>
      </c>
      <c r="O6" s="18" t="s">
        <v>123</v>
      </c>
      <c r="P6" s="19" t="s">
        <v>123</v>
      </c>
      <c r="Q6" s="11"/>
      <c r="R6" s="11"/>
      <c r="S6" s="366" t="s">
        <v>129</v>
      </c>
      <c r="T6" s="367"/>
      <c r="U6" s="367"/>
      <c r="V6" s="367"/>
      <c r="W6" s="368"/>
      <c r="X6" s="17" t="s">
        <v>38</v>
      </c>
      <c r="Y6" s="11"/>
      <c r="Z6" s="11"/>
      <c r="AB6" s="355" t="s">
        <v>125</v>
      </c>
      <c r="AC6" s="370" t="s">
        <v>130</v>
      </c>
      <c r="AD6" s="353"/>
      <c r="AE6" s="344" t="s">
        <v>131</v>
      </c>
      <c r="AF6" s="331" t="s">
        <v>132</v>
      </c>
      <c r="AG6" s="331" t="s">
        <v>133</v>
      </c>
      <c r="AH6" s="346" t="s">
        <v>134</v>
      </c>
      <c r="AI6" s="331" t="s">
        <v>135</v>
      </c>
      <c r="AJ6" s="348" t="s">
        <v>136</v>
      </c>
      <c r="AK6" s="331" t="s">
        <v>137</v>
      </c>
      <c r="AL6" s="331" t="s">
        <v>138</v>
      </c>
      <c r="AM6" s="334" t="s">
        <v>139</v>
      </c>
    </row>
    <row r="7" spans="1:39" ht="14.25" customHeight="1">
      <c r="B7" s="356"/>
      <c r="C7" s="358"/>
      <c r="E7" s="1" t="s">
        <v>140</v>
      </c>
      <c r="F7" s="1" t="s">
        <v>141</v>
      </c>
      <c r="G7" s="17" t="s">
        <v>142</v>
      </c>
      <c r="H7" s="11"/>
      <c r="I7" s="11"/>
      <c r="J7" s="11"/>
      <c r="K7" s="361"/>
      <c r="L7" s="363"/>
      <c r="M7" s="365"/>
      <c r="O7" s="18" t="s">
        <v>143</v>
      </c>
      <c r="P7" s="19" t="s">
        <v>144</v>
      </c>
      <c r="Q7" s="11" t="s">
        <v>145</v>
      </c>
      <c r="R7" s="11" t="s">
        <v>145</v>
      </c>
      <c r="S7" s="18"/>
      <c r="T7" s="11"/>
      <c r="U7" s="11"/>
      <c r="V7" s="11" t="s">
        <v>146</v>
      </c>
      <c r="W7" s="20"/>
      <c r="X7" s="17"/>
      <c r="Y7" s="11"/>
      <c r="Z7" s="11"/>
      <c r="AB7" s="369"/>
      <c r="AC7" s="371"/>
      <c r="AD7" s="353"/>
      <c r="AE7" s="345"/>
      <c r="AF7" s="332"/>
      <c r="AG7" s="332"/>
      <c r="AH7" s="347"/>
      <c r="AI7" s="332"/>
      <c r="AJ7" s="332"/>
      <c r="AK7" s="332"/>
      <c r="AL7" s="332"/>
      <c r="AM7" s="335"/>
    </row>
    <row r="8" spans="1:39" ht="14.25" customHeight="1">
      <c r="B8" s="356"/>
      <c r="C8" s="358"/>
      <c r="E8" s="1"/>
      <c r="F8" s="1"/>
      <c r="G8" s="17"/>
      <c r="H8" s="11"/>
      <c r="I8" s="11"/>
      <c r="J8" s="11"/>
      <c r="K8" s="361"/>
      <c r="L8" s="363"/>
      <c r="M8" s="365"/>
      <c r="O8" s="21"/>
      <c r="P8" s="22"/>
      <c r="Q8" s="11" t="s">
        <v>147</v>
      </c>
      <c r="S8" s="23" t="s">
        <v>148</v>
      </c>
      <c r="T8" s="24" t="s">
        <v>149</v>
      </c>
      <c r="U8" s="24" t="s">
        <v>150</v>
      </c>
      <c r="V8" s="24" t="s">
        <v>147</v>
      </c>
      <c r="W8" s="25" t="s">
        <v>151</v>
      </c>
      <c r="X8" s="26"/>
      <c r="Y8" s="11"/>
      <c r="Z8" s="11"/>
      <c r="AB8" s="369"/>
      <c r="AC8" s="371"/>
      <c r="AD8" s="353"/>
      <c r="AE8" s="345"/>
      <c r="AF8" s="332"/>
      <c r="AG8" s="332"/>
      <c r="AH8" s="347"/>
      <c r="AI8" s="332"/>
      <c r="AJ8" s="332"/>
      <c r="AK8" s="332"/>
      <c r="AL8" s="332"/>
      <c r="AM8" s="335"/>
    </row>
    <row r="9" spans="1:39" ht="14.25" customHeight="1">
      <c r="A9" s="27"/>
      <c r="B9" s="356"/>
      <c r="C9" s="358"/>
      <c r="D9" s="28"/>
      <c r="E9" s="337" t="s">
        <v>152</v>
      </c>
      <c r="F9" s="338"/>
      <c r="G9" s="339"/>
      <c r="H9" s="11"/>
      <c r="I9" s="11"/>
      <c r="J9" s="11"/>
      <c r="K9" s="361"/>
      <c r="L9" s="363"/>
      <c r="M9" s="365"/>
      <c r="N9" s="29"/>
      <c r="O9" s="340" t="s">
        <v>153</v>
      </c>
      <c r="P9" s="341"/>
      <c r="Q9" s="30"/>
      <c r="R9" s="30"/>
      <c r="S9" s="337" t="s">
        <v>154</v>
      </c>
      <c r="T9" s="342"/>
      <c r="U9" s="342"/>
      <c r="V9" s="342"/>
      <c r="W9" s="343"/>
      <c r="X9" s="31" t="s">
        <v>155</v>
      </c>
      <c r="Y9" s="32"/>
      <c r="Z9" s="32"/>
      <c r="AA9" s="33"/>
      <c r="AB9" s="369"/>
      <c r="AC9" s="371"/>
      <c r="AD9" s="354"/>
      <c r="AE9" s="345"/>
      <c r="AF9" s="332"/>
      <c r="AG9" s="332"/>
      <c r="AH9" s="347"/>
      <c r="AI9" s="333"/>
      <c r="AJ9" s="333"/>
      <c r="AK9" s="333"/>
      <c r="AL9" s="333"/>
      <c r="AM9" s="336"/>
    </row>
    <row r="10" spans="1:39" ht="14.25" customHeight="1">
      <c r="B10" s="356"/>
      <c r="C10" s="359"/>
      <c r="E10" s="34"/>
      <c r="F10" s="34"/>
      <c r="G10" s="35"/>
      <c r="K10" s="361"/>
      <c r="L10" s="363"/>
      <c r="M10" s="365"/>
      <c r="O10" s="36"/>
      <c r="P10" s="37"/>
      <c r="S10" s="36"/>
      <c r="T10" s="38"/>
      <c r="U10" s="34"/>
      <c r="V10" s="34"/>
      <c r="W10" s="34"/>
      <c r="X10" s="35"/>
      <c r="AB10" s="369"/>
      <c r="AC10" s="371"/>
      <c r="AE10" s="37"/>
      <c r="AF10" s="37"/>
      <c r="AG10" s="37"/>
      <c r="AH10" s="37"/>
      <c r="AI10" s="37"/>
      <c r="AJ10" s="37"/>
      <c r="AK10" s="37"/>
      <c r="AL10" s="37"/>
      <c r="AM10" s="39"/>
    </row>
    <row r="11" spans="1:39" ht="14.25" customHeight="1">
      <c r="B11" s="40"/>
      <c r="C11" s="41"/>
      <c r="D11" s="11" t="s">
        <v>53</v>
      </c>
      <c r="E11" s="42">
        <f>SUM(E13:E39)</f>
        <v>4360329</v>
      </c>
      <c r="F11" s="42">
        <f>SUM(F13:F39)</f>
        <v>758100</v>
      </c>
      <c r="G11" s="43">
        <f>SUM(G13:G39)</f>
        <v>2739026</v>
      </c>
      <c r="H11" s="44"/>
      <c r="I11" s="44"/>
      <c r="J11" s="44"/>
      <c r="K11" s="45"/>
      <c r="L11" s="46"/>
      <c r="M11" s="47"/>
      <c r="N11" s="11" t="s">
        <v>53</v>
      </c>
      <c r="O11" s="48">
        <f>SUM(O13:O39)</f>
        <v>36</v>
      </c>
      <c r="P11" s="42">
        <f>SUM(P13:P39)</f>
        <v>5741</v>
      </c>
      <c r="Q11" s="44">
        <f>SUM(O11:P11)</f>
        <v>5777</v>
      </c>
      <c r="R11" s="49" t="e">
        <f>Q11*10000/#REF!</f>
        <v>#REF!</v>
      </c>
      <c r="S11" s="48">
        <f>SUM(S13:S39)</f>
        <v>33</v>
      </c>
      <c r="T11" s="50">
        <f>SUM(T13:T39)</f>
        <v>88</v>
      </c>
      <c r="U11" s="42">
        <f>SUM(U13:U39)</f>
        <v>80</v>
      </c>
      <c r="V11" s="44">
        <f>SUM(S11:U11)</f>
        <v>201</v>
      </c>
      <c r="W11" s="42">
        <f>SUM(W13:W39)</f>
        <v>1223</v>
      </c>
      <c r="X11" s="43">
        <f>SUM(X13:X39)</f>
        <v>5126</v>
      </c>
      <c r="Y11" s="44"/>
      <c r="Z11" s="44"/>
      <c r="AB11" s="40"/>
      <c r="AC11" s="41"/>
      <c r="AD11" s="11" t="s">
        <v>53</v>
      </c>
      <c r="AE11" s="51">
        <f t="shared" ref="AE11:AJ11" si="0">AVERAGE(AE13:AE38)</f>
        <v>0.39369230769230773</v>
      </c>
      <c r="AF11" s="52">
        <f t="shared" si="0"/>
        <v>7.2769230769230795</v>
      </c>
      <c r="AG11" s="52">
        <f t="shared" si="0"/>
        <v>50.339999999999996</v>
      </c>
      <c r="AH11" s="52">
        <f t="shared" si="0"/>
        <v>90.376923076923077</v>
      </c>
      <c r="AI11" s="52">
        <f t="shared" si="0"/>
        <v>31.607692307692311</v>
      </c>
      <c r="AJ11" s="52">
        <f t="shared" si="0"/>
        <v>96.929837644861067</v>
      </c>
      <c r="AK11" s="53">
        <f>SUM(AK13:AK38)</f>
        <v>779753839</v>
      </c>
      <c r="AL11" s="53">
        <f>SUM(AL13:AL38)</f>
        <v>133490304</v>
      </c>
      <c r="AM11" s="53">
        <f>SUM(AM13:AM38)</f>
        <v>526215522</v>
      </c>
    </row>
    <row r="12" spans="1:39" ht="14.25" customHeight="1">
      <c r="B12" s="54"/>
      <c r="C12" s="34"/>
      <c r="D12" s="11"/>
      <c r="E12" s="34"/>
      <c r="F12" s="34"/>
      <c r="G12" s="35"/>
      <c r="K12" s="55"/>
      <c r="L12" s="38"/>
      <c r="M12" s="34"/>
      <c r="O12" s="36"/>
      <c r="P12" s="34"/>
      <c r="S12" s="36"/>
      <c r="T12" s="38"/>
      <c r="U12" s="34"/>
      <c r="V12" s="34"/>
      <c r="W12" s="34"/>
      <c r="X12" s="35"/>
      <c r="AB12" s="54"/>
      <c r="AC12" s="34"/>
      <c r="AD12" s="11"/>
      <c r="AE12" s="56"/>
      <c r="AF12" s="34"/>
      <c r="AG12" s="34"/>
      <c r="AH12" s="34"/>
      <c r="AI12" s="34"/>
      <c r="AJ12" s="34"/>
      <c r="AK12" s="34"/>
      <c r="AL12" s="34"/>
      <c r="AM12" s="35"/>
    </row>
    <row r="13" spans="1:39" ht="14.25" customHeight="1">
      <c r="B13" s="54">
        <v>1</v>
      </c>
      <c r="C13" s="34">
        <v>1</v>
      </c>
      <c r="D13" s="11" t="s">
        <v>156</v>
      </c>
      <c r="E13" s="57">
        <v>675506</v>
      </c>
      <c r="F13" s="57">
        <v>206812</v>
      </c>
      <c r="G13" s="58">
        <v>779395</v>
      </c>
      <c r="H13" s="59"/>
      <c r="I13" s="59"/>
      <c r="J13" s="59"/>
      <c r="K13" s="55">
        <v>1</v>
      </c>
      <c r="L13" s="38">
        <v>1</v>
      </c>
      <c r="M13" s="34">
        <v>1</v>
      </c>
      <c r="N13" s="11" t="s">
        <v>157</v>
      </c>
      <c r="O13" s="60">
        <f>6+3</f>
        <v>9</v>
      </c>
      <c r="P13" s="57">
        <f>2504+52</f>
        <v>2556</v>
      </c>
      <c r="Q13" s="44">
        <f t="shared" ref="Q13:Q39" si="1">SUM(O13:P13)</f>
        <v>2565</v>
      </c>
      <c r="R13" s="49" t="e">
        <f>Q13*10000/#REF!</f>
        <v>#REF!</v>
      </c>
      <c r="S13" s="61">
        <v>13</v>
      </c>
      <c r="T13" s="62">
        <v>32</v>
      </c>
      <c r="U13" s="63">
        <v>39</v>
      </c>
      <c r="V13" s="44">
        <f t="shared" ref="V13:V39" si="2">SUM(S13:U13)</f>
        <v>84</v>
      </c>
      <c r="W13" s="63">
        <v>472</v>
      </c>
      <c r="X13" s="64">
        <f>2259+49</f>
        <v>2308</v>
      </c>
      <c r="Y13" s="65"/>
      <c r="Z13" s="65"/>
      <c r="AB13" s="54">
        <v>1</v>
      </c>
      <c r="AC13" s="34">
        <v>1</v>
      </c>
      <c r="AD13" s="11" t="s">
        <v>55</v>
      </c>
      <c r="AE13" s="66">
        <v>0.70899999999999996</v>
      </c>
      <c r="AF13" s="67">
        <v>6.8</v>
      </c>
      <c r="AG13" s="68">
        <v>46.7</v>
      </c>
      <c r="AH13" s="68">
        <v>91.4</v>
      </c>
      <c r="AI13" s="68">
        <v>30.9</v>
      </c>
      <c r="AJ13" s="69">
        <v>97.717226312059651</v>
      </c>
      <c r="AK13" s="70">
        <v>226180440</v>
      </c>
      <c r="AL13" s="71">
        <v>54059207</v>
      </c>
      <c r="AM13" s="72">
        <v>179439703</v>
      </c>
    </row>
    <row r="14" spans="1:39" ht="14.25" customHeight="1">
      <c r="B14" s="54">
        <v>2</v>
      </c>
      <c r="C14" s="34">
        <v>2</v>
      </c>
      <c r="D14" s="11" t="s">
        <v>158</v>
      </c>
      <c r="E14" s="57">
        <v>558412</v>
      </c>
      <c r="F14" s="57">
        <v>97617</v>
      </c>
      <c r="G14" s="58">
        <v>433834</v>
      </c>
      <c r="H14" s="59"/>
      <c r="I14" s="59"/>
      <c r="J14" s="59"/>
      <c r="K14" s="55">
        <v>2</v>
      </c>
      <c r="L14" s="38">
        <v>4</v>
      </c>
      <c r="M14" s="34">
        <v>2</v>
      </c>
      <c r="N14" s="11" t="s">
        <v>159</v>
      </c>
      <c r="O14" s="60">
        <v>3</v>
      </c>
      <c r="P14" s="63">
        <v>993</v>
      </c>
      <c r="Q14" s="44">
        <f>SUM(O14:P14)</f>
        <v>996</v>
      </c>
      <c r="R14" s="49" t="e">
        <f>Q14*10000/#REF!</f>
        <v>#REF!</v>
      </c>
      <c r="S14" s="73">
        <v>1</v>
      </c>
      <c r="T14" s="73">
        <v>14</v>
      </c>
      <c r="U14" s="74">
        <v>15</v>
      </c>
      <c r="V14" s="44">
        <f t="shared" si="2"/>
        <v>30</v>
      </c>
      <c r="W14" s="75">
        <v>197</v>
      </c>
      <c r="X14" s="76">
        <v>883</v>
      </c>
      <c r="Y14" s="59"/>
      <c r="Z14" s="59"/>
      <c r="AB14" s="54">
        <v>2</v>
      </c>
      <c r="AC14" s="34">
        <v>2</v>
      </c>
      <c r="AD14" s="11" t="s">
        <v>57</v>
      </c>
      <c r="AE14" s="66">
        <v>0.55700000000000005</v>
      </c>
      <c r="AF14" s="67">
        <v>4.9000000000000004</v>
      </c>
      <c r="AG14" s="68" t="s">
        <v>160</v>
      </c>
      <c r="AH14" s="68">
        <v>95.7</v>
      </c>
      <c r="AI14" s="68">
        <v>42.5</v>
      </c>
      <c r="AJ14" s="69">
        <v>97.650487647505102</v>
      </c>
      <c r="AK14" s="70">
        <v>127012522</v>
      </c>
      <c r="AL14" s="71">
        <v>19762285</v>
      </c>
      <c r="AM14" s="72">
        <v>70501450</v>
      </c>
    </row>
    <row r="15" spans="1:39" ht="14.25" customHeight="1">
      <c r="B15" s="54">
        <v>3</v>
      </c>
      <c r="C15" s="34">
        <v>3</v>
      </c>
      <c r="D15" s="11" t="s">
        <v>161</v>
      </c>
      <c r="E15" s="57">
        <v>471946</v>
      </c>
      <c r="F15" s="57">
        <v>85508</v>
      </c>
      <c r="G15" s="58">
        <v>205244</v>
      </c>
      <c r="H15" s="59"/>
      <c r="I15" s="59"/>
      <c r="J15" s="59"/>
      <c r="K15" s="55">
        <v>3</v>
      </c>
      <c r="L15" s="38">
        <v>23</v>
      </c>
      <c r="M15" s="34">
        <v>3</v>
      </c>
      <c r="N15" s="11" t="s">
        <v>162</v>
      </c>
      <c r="O15" s="60">
        <v>3</v>
      </c>
      <c r="P15" s="57">
        <v>493</v>
      </c>
      <c r="Q15" s="44">
        <f t="shared" si="1"/>
        <v>496</v>
      </c>
      <c r="R15" s="49" t="e">
        <f>Q15*10000/#REF!</f>
        <v>#REF!</v>
      </c>
      <c r="S15" s="62">
        <v>4</v>
      </c>
      <c r="T15" s="62">
        <v>8</v>
      </c>
      <c r="U15" s="77">
        <v>4</v>
      </c>
      <c r="V15" s="44">
        <f t="shared" si="2"/>
        <v>16</v>
      </c>
      <c r="W15" s="77">
        <v>101</v>
      </c>
      <c r="X15" s="78">
        <v>449</v>
      </c>
      <c r="Y15" s="65"/>
      <c r="Z15" s="65"/>
      <c r="AB15" s="54">
        <v>3</v>
      </c>
      <c r="AC15" s="34">
        <v>3</v>
      </c>
      <c r="AD15" s="11" t="s">
        <v>59</v>
      </c>
      <c r="AE15" s="66">
        <v>0.51400000000000001</v>
      </c>
      <c r="AF15" s="67">
        <v>8.1</v>
      </c>
      <c r="AG15" s="68" t="s">
        <v>160</v>
      </c>
      <c r="AH15" s="68">
        <v>92.8</v>
      </c>
      <c r="AI15" s="68">
        <v>29.1</v>
      </c>
      <c r="AJ15" s="69">
        <v>98.232634583011105</v>
      </c>
      <c r="AK15" s="70">
        <v>77776083</v>
      </c>
      <c r="AL15" s="71">
        <v>14850237</v>
      </c>
      <c r="AM15" s="72">
        <v>55428571</v>
      </c>
    </row>
    <row r="16" spans="1:39" ht="14.25" customHeight="1">
      <c r="B16" s="54">
        <v>4</v>
      </c>
      <c r="C16" s="34">
        <v>4</v>
      </c>
      <c r="D16" s="11" t="s">
        <v>163</v>
      </c>
      <c r="E16" s="57">
        <v>293766</v>
      </c>
      <c r="F16" s="57">
        <v>29360</v>
      </c>
      <c r="G16" s="58">
        <v>158548</v>
      </c>
      <c r="H16" s="59"/>
      <c r="I16" s="59"/>
      <c r="J16" s="59"/>
      <c r="K16" s="55">
        <v>4</v>
      </c>
      <c r="L16" s="38">
        <v>2</v>
      </c>
      <c r="M16" s="34">
        <v>4</v>
      </c>
      <c r="N16" s="11" t="s">
        <v>164</v>
      </c>
      <c r="O16" s="60">
        <v>1</v>
      </c>
      <c r="P16" s="57">
        <v>244</v>
      </c>
      <c r="Q16" s="44">
        <f t="shared" si="1"/>
        <v>245</v>
      </c>
      <c r="R16" s="49" t="e">
        <f>Q16*10000/#REF!</f>
        <v>#REF!</v>
      </c>
      <c r="S16" s="73">
        <v>2</v>
      </c>
      <c r="T16" s="73">
        <v>4</v>
      </c>
      <c r="U16" s="77">
        <v>5</v>
      </c>
      <c r="V16" s="44">
        <f t="shared" si="2"/>
        <v>11</v>
      </c>
      <c r="W16" s="77">
        <v>80</v>
      </c>
      <c r="X16" s="78">
        <v>219</v>
      </c>
      <c r="Y16" s="65"/>
      <c r="Z16" s="65"/>
      <c r="AB16" s="54">
        <v>4</v>
      </c>
      <c r="AC16" s="34">
        <v>4</v>
      </c>
      <c r="AD16" s="11" t="s">
        <v>61</v>
      </c>
      <c r="AE16" s="66">
        <v>0.41399999999999998</v>
      </c>
      <c r="AF16" s="67">
        <v>9.1999999999999993</v>
      </c>
      <c r="AG16" s="68">
        <v>70.2</v>
      </c>
      <c r="AH16" s="68">
        <v>92.4</v>
      </c>
      <c r="AI16" s="68">
        <v>28.8</v>
      </c>
      <c r="AJ16" s="69">
        <v>97.964142349681211</v>
      </c>
      <c r="AK16" s="70">
        <v>37247196</v>
      </c>
      <c r="AL16" s="71">
        <v>5492198</v>
      </c>
      <c r="AM16" s="72">
        <v>27086387</v>
      </c>
    </row>
    <row r="17" spans="2:39" ht="14.25" customHeight="1">
      <c r="B17" s="54">
        <v>5</v>
      </c>
      <c r="C17" s="34">
        <v>5</v>
      </c>
      <c r="D17" s="11" t="s">
        <v>165</v>
      </c>
      <c r="E17" s="57">
        <v>177715</v>
      </c>
      <c r="F17" s="57">
        <v>17238</v>
      </c>
      <c r="G17" s="58">
        <v>96385</v>
      </c>
      <c r="H17" s="59"/>
      <c r="I17" s="59"/>
      <c r="J17" s="59"/>
      <c r="K17" s="55">
        <v>5</v>
      </c>
      <c r="L17" s="38">
        <v>6</v>
      </c>
      <c r="M17" s="34">
        <v>5</v>
      </c>
      <c r="N17" s="11" t="s">
        <v>166</v>
      </c>
      <c r="O17" s="60">
        <v>3</v>
      </c>
      <c r="P17" s="63">
        <v>234</v>
      </c>
      <c r="Q17" s="44">
        <f t="shared" si="1"/>
        <v>237</v>
      </c>
      <c r="R17" s="49" t="e">
        <f>Q17*10000/#REF!</f>
        <v>#REF!</v>
      </c>
      <c r="S17" s="62">
        <v>2</v>
      </c>
      <c r="T17" s="62">
        <v>5</v>
      </c>
      <c r="U17" s="77">
        <v>2</v>
      </c>
      <c r="V17" s="44">
        <f t="shared" si="2"/>
        <v>9</v>
      </c>
      <c r="W17" s="77">
        <v>61</v>
      </c>
      <c r="X17" s="78">
        <v>200</v>
      </c>
      <c r="Y17" s="65"/>
      <c r="Z17" s="65"/>
      <c r="AB17" s="54">
        <v>5</v>
      </c>
      <c r="AC17" s="34">
        <v>5</v>
      </c>
      <c r="AD17" s="11" t="s">
        <v>63</v>
      </c>
      <c r="AE17" s="66">
        <v>0.38600000000000001</v>
      </c>
      <c r="AF17" s="67">
        <v>10.9</v>
      </c>
      <c r="AG17" s="68">
        <v>106.6</v>
      </c>
      <c r="AH17" s="68">
        <v>94.5</v>
      </c>
      <c r="AI17" s="68">
        <v>29.6</v>
      </c>
      <c r="AJ17" s="69">
        <v>95.601282372999805</v>
      </c>
      <c r="AK17" s="70">
        <v>35518671</v>
      </c>
      <c r="AL17" s="71">
        <v>4891692</v>
      </c>
      <c r="AM17" s="72">
        <v>29804696</v>
      </c>
    </row>
    <row r="18" spans="2:39" ht="14.25" customHeight="1">
      <c r="B18" s="54">
        <v>6</v>
      </c>
      <c r="C18" s="34">
        <v>6</v>
      </c>
      <c r="D18" s="11" t="s">
        <v>167</v>
      </c>
      <c r="E18" s="57">
        <v>187723</v>
      </c>
      <c r="F18" s="57">
        <v>47547</v>
      </c>
      <c r="G18" s="58">
        <v>150335</v>
      </c>
      <c r="H18" s="59"/>
      <c r="I18" s="59"/>
      <c r="J18" s="59"/>
      <c r="K18" s="55">
        <v>6</v>
      </c>
      <c r="L18" s="38">
        <v>18</v>
      </c>
      <c r="M18" s="34">
        <v>6</v>
      </c>
      <c r="N18" s="11" t="s">
        <v>168</v>
      </c>
      <c r="O18" s="60">
        <v>2</v>
      </c>
      <c r="P18" s="63">
        <v>276</v>
      </c>
      <c r="Q18" s="44">
        <f t="shared" si="1"/>
        <v>278</v>
      </c>
      <c r="R18" s="49" t="e">
        <f>Q18*10000/#REF!</f>
        <v>#REF!</v>
      </c>
      <c r="S18" s="79">
        <v>1</v>
      </c>
      <c r="T18" s="79">
        <v>3</v>
      </c>
      <c r="U18" s="77">
        <v>2</v>
      </c>
      <c r="V18" s="44">
        <f t="shared" si="2"/>
        <v>6</v>
      </c>
      <c r="W18" s="77">
        <v>66</v>
      </c>
      <c r="X18" s="78">
        <v>253</v>
      </c>
      <c r="Y18" s="65"/>
      <c r="Z18" s="65"/>
      <c r="AB18" s="54">
        <v>6</v>
      </c>
      <c r="AC18" s="34">
        <v>6</v>
      </c>
      <c r="AD18" s="11" t="s">
        <v>65</v>
      </c>
      <c r="AE18" s="66">
        <v>0.55600000000000005</v>
      </c>
      <c r="AF18" s="67">
        <v>10.6</v>
      </c>
      <c r="AG18" s="68">
        <v>59.4</v>
      </c>
      <c r="AH18" s="68">
        <v>94.5</v>
      </c>
      <c r="AI18" s="68">
        <v>30.2</v>
      </c>
      <c r="AJ18" s="69">
        <v>97.040598166796059</v>
      </c>
      <c r="AK18" s="70">
        <v>39785357</v>
      </c>
      <c r="AL18" s="71">
        <v>8039340</v>
      </c>
      <c r="AM18" s="72">
        <v>34067309</v>
      </c>
    </row>
    <row r="19" spans="2:39" ht="14.25" customHeight="1">
      <c r="B19" s="54">
        <v>7</v>
      </c>
      <c r="C19" s="34">
        <v>7</v>
      </c>
      <c r="D19" s="11" t="s">
        <v>169</v>
      </c>
      <c r="E19" s="57">
        <v>117500</v>
      </c>
      <c r="F19" s="57">
        <v>17704</v>
      </c>
      <c r="G19" s="58">
        <v>60526</v>
      </c>
      <c r="H19" s="59"/>
      <c r="I19" s="59"/>
      <c r="J19" s="59"/>
      <c r="K19" s="55">
        <v>7</v>
      </c>
      <c r="L19" s="38">
        <v>3</v>
      </c>
      <c r="M19" s="34">
        <v>7</v>
      </c>
      <c r="N19" s="11" t="s">
        <v>170</v>
      </c>
      <c r="O19" s="60">
        <v>2</v>
      </c>
      <c r="P19" s="57">
        <v>21</v>
      </c>
      <c r="Q19" s="44">
        <f t="shared" si="1"/>
        <v>23</v>
      </c>
      <c r="R19" s="49" t="e">
        <f>Q19*10000/#REF!</f>
        <v>#REF!</v>
      </c>
      <c r="S19" s="61">
        <v>1</v>
      </c>
      <c r="T19" s="62"/>
      <c r="U19" s="63"/>
      <c r="V19" s="44">
        <f t="shared" si="2"/>
        <v>1</v>
      </c>
      <c r="W19" s="63">
        <v>6</v>
      </c>
      <c r="X19" s="64">
        <v>20</v>
      </c>
      <c r="Y19" s="65"/>
      <c r="Z19" s="65"/>
      <c r="AB19" s="54">
        <v>7</v>
      </c>
      <c r="AC19" s="34">
        <v>7</v>
      </c>
      <c r="AD19" s="11" t="s">
        <v>67</v>
      </c>
      <c r="AE19" s="66">
        <v>0.30199999999999999</v>
      </c>
      <c r="AF19" s="67">
        <v>6.1</v>
      </c>
      <c r="AG19" s="68">
        <v>55.3</v>
      </c>
      <c r="AH19" s="68">
        <v>92.3</v>
      </c>
      <c r="AI19" s="68">
        <v>19.600000000000001</v>
      </c>
      <c r="AJ19" s="69">
        <v>92.973983738086957</v>
      </c>
      <c r="AK19" s="70">
        <v>16308827</v>
      </c>
      <c r="AL19" s="71">
        <v>1727306</v>
      </c>
      <c r="AM19" s="72">
        <v>11277742</v>
      </c>
    </row>
    <row r="20" spans="2:39" ht="14.25" customHeight="1">
      <c r="B20" s="54">
        <v>8</v>
      </c>
      <c r="C20" s="34">
        <v>8</v>
      </c>
      <c r="D20" s="11" t="s">
        <v>171</v>
      </c>
      <c r="E20" s="57">
        <v>89309</v>
      </c>
      <c r="F20" s="57">
        <v>11378</v>
      </c>
      <c r="G20" s="58">
        <v>80740</v>
      </c>
      <c r="H20" s="59"/>
      <c r="I20" s="59"/>
      <c r="J20" s="59"/>
      <c r="K20" s="55">
        <v>8</v>
      </c>
      <c r="L20" s="38">
        <v>11</v>
      </c>
      <c r="M20" s="34">
        <v>8</v>
      </c>
      <c r="N20" s="11" t="s">
        <v>172</v>
      </c>
      <c r="O20" s="60">
        <v>2</v>
      </c>
      <c r="P20" s="57">
        <v>138</v>
      </c>
      <c r="Q20" s="44">
        <f t="shared" si="1"/>
        <v>140</v>
      </c>
      <c r="R20" s="49" t="e">
        <f>Q20*10000/#REF!</f>
        <v>#REF!</v>
      </c>
      <c r="S20" s="61">
        <v>1</v>
      </c>
      <c r="T20" s="62">
        <v>4</v>
      </c>
      <c r="U20" s="63">
        <v>1</v>
      </c>
      <c r="V20" s="44">
        <f t="shared" si="2"/>
        <v>6</v>
      </c>
      <c r="W20" s="63">
        <v>41</v>
      </c>
      <c r="X20" s="64">
        <v>123</v>
      </c>
      <c r="Y20" s="65"/>
      <c r="Z20" s="65"/>
      <c r="AB20" s="54">
        <v>8</v>
      </c>
      <c r="AC20" s="34">
        <v>8</v>
      </c>
      <c r="AD20" s="11" t="s">
        <v>69</v>
      </c>
      <c r="AE20" s="66">
        <v>0.40699999999999997</v>
      </c>
      <c r="AF20" s="67">
        <v>4</v>
      </c>
      <c r="AG20" s="68" t="s">
        <v>160</v>
      </c>
      <c r="AH20" s="68">
        <v>89.1</v>
      </c>
      <c r="AI20" s="68">
        <v>34.299999999999997</v>
      </c>
      <c r="AJ20" s="69">
        <v>99.087139488958115</v>
      </c>
      <c r="AK20" s="70">
        <v>27421523</v>
      </c>
      <c r="AL20" s="71">
        <v>3244867</v>
      </c>
      <c r="AM20" s="72">
        <v>11607562</v>
      </c>
    </row>
    <row r="21" spans="2:39" ht="14.25" customHeight="1">
      <c r="B21" s="54">
        <v>9</v>
      </c>
      <c r="C21" s="34">
        <v>9</v>
      </c>
      <c r="D21" s="11" t="s">
        <v>71</v>
      </c>
      <c r="E21" s="57">
        <v>130708</v>
      </c>
      <c r="F21" s="57">
        <v>21767</v>
      </c>
      <c r="G21" s="58">
        <v>45875</v>
      </c>
      <c r="H21" s="59"/>
      <c r="I21" s="59"/>
      <c r="J21" s="59"/>
      <c r="K21" s="55">
        <v>9</v>
      </c>
      <c r="L21" s="38">
        <v>8</v>
      </c>
      <c r="M21" s="34">
        <v>9</v>
      </c>
      <c r="N21" s="11" t="s">
        <v>173</v>
      </c>
      <c r="O21" s="60"/>
      <c r="P21" s="57">
        <v>28</v>
      </c>
      <c r="Q21" s="44">
        <f t="shared" si="1"/>
        <v>28</v>
      </c>
      <c r="R21" s="49" t="e">
        <f>Q21*10000/#REF!</f>
        <v>#REF!</v>
      </c>
      <c r="S21" s="61">
        <v>1</v>
      </c>
      <c r="T21" s="62"/>
      <c r="U21" s="63">
        <v>1</v>
      </c>
      <c r="V21" s="44">
        <f t="shared" si="2"/>
        <v>2</v>
      </c>
      <c r="W21" s="63">
        <v>6</v>
      </c>
      <c r="X21" s="64">
        <v>24</v>
      </c>
      <c r="Y21" s="65"/>
      <c r="Z21" s="65"/>
      <c r="AB21" s="54">
        <v>9</v>
      </c>
      <c r="AC21" s="34">
        <v>9</v>
      </c>
      <c r="AD21" s="11" t="s">
        <v>71</v>
      </c>
      <c r="AE21" s="66">
        <v>0.36299999999999999</v>
      </c>
      <c r="AF21" s="67">
        <v>2.7</v>
      </c>
      <c r="AG21" s="68" t="s">
        <v>160</v>
      </c>
      <c r="AH21" s="68">
        <v>91.8</v>
      </c>
      <c r="AI21" s="68">
        <v>32.6</v>
      </c>
      <c r="AJ21" s="69">
        <v>96.131055997641766</v>
      </c>
      <c r="AK21" s="70">
        <v>17377341</v>
      </c>
      <c r="AL21" s="71">
        <v>1963199</v>
      </c>
      <c r="AM21" s="72">
        <v>9074940</v>
      </c>
    </row>
    <row r="22" spans="2:39" ht="14.25" customHeight="1">
      <c r="B22" s="54">
        <v>11</v>
      </c>
      <c r="C22" s="34">
        <v>10</v>
      </c>
      <c r="D22" s="11" t="s">
        <v>174</v>
      </c>
      <c r="E22" s="63">
        <v>152055</v>
      </c>
      <c r="F22" s="63">
        <v>41127</v>
      </c>
      <c r="G22" s="64">
        <v>93627</v>
      </c>
      <c r="H22" s="65"/>
      <c r="I22" s="65"/>
      <c r="J22" s="65"/>
      <c r="K22" s="55">
        <v>11</v>
      </c>
      <c r="L22" s="38">
        <v>5</v>
      </c>
      <c r="M22" s="34">
        <v>10</v>
      </c>
      <c r="N22" s="11" t="s">
        <v>175</v>
      </c>
      <c r="O22" s="60">
        <v>1</v>
      </c>
      <c r="P22" s="57">
        <v>113</v>
      </c>
      <c r="Q22" s="44">
        <f t="shared" si="1"/>
        <v>114</v>
      </c>
      <c r="R22" s="49" t="e">
        <f>Q22*10000/#REF!</f>
        <v>#REF!</v>
      </c>
      <c r="S22" s="61">
        <v>1</v>
      </c>
      <c r="T22" s="62">
        <v>3</v>
      </c>
      <c r="U22" s="63">
        <v>3</v>
      </c>
      <c r="V22" s="44">
        <f t="shared" si="2"/>
        <v>7</v>
      </c>
      <c r="W22" s="63">
        <v>27</v>
      </c>
      <c r="X22" s="64">
        <v>101</v>
      </c>
      <c r="Y22" s="65"/>
      <c r="Z22" s="65"/>
      <c r="AB22" s="54">
        <v>11</v>
      </c>
      <c r="AC22" s="34">
        <v>10</v>
      </c>
      <c r="AD22" s="11" t="s">
        <v>74</v>
      </c>
      <c r="AE22" s="66">
        <v>0.46899999999999997</v>
      </c>
      <c r="AF22" s="67">
        <v>4.9000000000000004</v>
      </c>
      <c r="AG22" s="68" t="s">
        <v>160</v>
      </c>
      <c r="AH22" s="68">
        <v>91.5</v>
      </c>
      <c r="AI22" s="68">
        <v>25.8</v>
      </c>
      <c r="AJ22" s="69">
        <v>96.329016138080306</v>
      </c>
      <c r="AK22" s="70">
        <v>14373828</v>
      </c>
      <c r="AL22" s="71">
        <v>2276954</v>
      </c>
      <c r="AM22" s="72">
        <v>7556825</v>
      </c>
    </row>
    <row r="23" spans="2:39" ht="14.25" customHeight="1">
      <c r="B23" s="54">
        <v>12</v>
      </c>
      <c r="C23" s="34"/>
      <c r="D23" s="11" t="s">
        <v>176</v>
      </c>
      <c r="E23" s="57"/>
      <c r="F23" s="57"/>
      <c r="G23" s="58"/>
      <c r="H23" s="59"/>
      <c r="I23" s="59"/>
      <c r="J23" s="59"/>
      <c r="K23" s="55">
        <v>12</v>
      </c>
      <c r="L23" s="38">
        <v>7</v>
      </c>
      <c r="M23" s="34">
        <v>11</v>
      </c>
      <c r="N23" s="11" t="s">
        <v>177</v>
      </c>
      <c r="O23" s="60"/>
      <c r="P23" s="57">
        <v>24</v>
      </c>
      <c r="Q23" s="44">
        <f t="shared" si="1"/>
        <v>24</v>
      </c>
      <c r="R23" s="49" t="e">
        <f>Q23*10000/#REF!</f>
        <v>#REF!</v>
      </c>
      <c r="S23" s="73"/>
      <c r="T23" s="73">
        <v>1</v>
      </c>
      <c r="U23" s="74">
        <v>2</v>
      </c>
      <c r="V23" s="44">
        <f t="shared" si="2"/>
        <v>3</v>
      </c>
      <c r="W23" s="77">
        <v>6</v>
      </c>
      <c r="X23" s="78">
        <v>21</v>
      </c>
      <c r="Y23" s="65"/>
      <c r="Z23" s="65"/>
      <c r="AB23" s="54">
        <v>12</v>
      </c>
      <c r="AC23" s="34">
        <v>11</v>
      </c>
      <c r="AD23" s="11" t="s">
        <v>76</v>
      </c>
      <c r="AE23" s="66">
        <v>0.27700000000000002</v>
      </c>
      <c r="AF23" s="67">
        <v>7.7</v>
      </c>
      <c r="AG23" s="68" t="s">
        <v>160</v>
      </c>
      <c r="AH23" s="68">
        <v>95.5</v>
      </c>
      <c r="AI23" s="68">
        <v>26.1</v>
      </c>
      <c r="AJ23" s="69">
        <v>93.376560942721468</v>
      </c>
      <c r="AK23" s="70">
        <v>8125961</v>
      </c>
      <c r="AL23" s="71">
        <v>796362</v>
      </c>
      <c r="AM23" s="72">
        <v>5054499</v>
      </c>
    </row>
    <row r="24" spans="2:39" ht="14.25" customHeight="1">
      <c r="B24" s="54">
        <v>14</v>
      </c>
      <c r="C24" s="34">
        <v>11</v>
      </c>
      <c r="D24" s="11" t="s">
        <v>178</v>
      </c>
      <c r="E24" s="63">
        <v>102164</v>
      </c>
      <c r="F24" s="63">
        <v>10290</v>
      </c>
      <c r="G24" s="64">
        <v>47129</v>
      </c>
      <c r="H24" s="65"/>
      <c r="I24" s="65"/>
      <c r="J24" s="65"/>
      <c r="K24" s="55">
        <v>14</v>
      </c>
      <c r="L24" s="38">
        <v>9</v>
      </c>
      <c r="M24" s="34">
        <v>12</v>
      </c>
      <c r="N24" s="11" t="s">
        <v>179</v>
      </c>
      <c r="O24" s="60"/>
      <c r="P24" s="57">
        <v>86</v>
      </c>
      <c r="Q24" s="44">
        <f t="shared" si="1"/>
        <v>86</v>
      </c>
      <c r="R24" s="49" t="e">
        <f>Q24*10000/#REF!</f>
        <v>#REF!</v>
      </c>
      <c r="S24" s="61"/>
      <c r="T24" s="62">
        <v>2</v>
      </c>
      <c r="U24" s="63">
        <v>1</v>
      </c>
      <c r="V24" s="44">
        <f t="shared" si="2"/>
        <v>3</v>
      </c>
      <c r="W24" s="63">
        <v>34</v>
      </c>
      <c r="X24" s="64">
        <v>75</v>
      </c>
      <c r="Y24" s="65"/>
      <c r="Z24" s="65"/>
      <c r="AB24" s="54">
        <v>14</v>
      </c>
      <c r="AC24" s="34">
        <v>12</v>
      </c>
      <c r="AD24" s="11" t="s">
        <v>79</v>
      </c>
      <c r="AE24" s="66">
        <v>0.503</v>
      </c>
      <c r="AF24" s="67">
        <v>9.6999999999999993</v>
      </c>
      <c r="AG24" s="68">
        <v>90.7</v>
      </c>
      <c r="AH24" s="68">
        <v>89</v>
      </c>
      <c r="AI24" s="68">
        <v>28.3</v>
      </c>
      <c r="AJ24" s="69">
        <v>97.361567064930796</v>
      </c>
      <c r="AK24" s="70">
        <v>11943235</v>
      </c>
      <c r="AL24" s="71">
        <v>2181604</v>
      </c>
      <c r="AM24" s="72">
        <v>8964102</v>
      </c>
    </row>
    <row r="25" spans="2:39" ht="14.25" customHeight="1">
      <c r="B25" s="54">
        <v>15</v>
      </c>
      <c r="C25" s="34">
        <v>12</v>
      </c>
      <c r="D25" s="11" t="s">
        <v>81</v>
      </c>
      <c r="E25" s="63">
        <v>86714</v>
      </c>
      <c r="F25" s="63">
        <v>8249</v>
      </c>
      <c r="G25" s="64">
        <v>59327</v>
      </c>
      <c r="H25" s="65"/>
      <c r="I25" s="65"/>
      <c r="J25" s="65"/>
      <c r="K25" s="55">
        <v>15</v>
      </c>
      <c r="L25" s="38">
        <v>10</v>
      </c>
      <c r="M25" s="34">
        <v>13</v>
      </c>
      <c r="N25" s="11" t="s">
        <v>180</v>
      </c>
      <c r="O25" s="60">
        <v>2</v>
      </c>
      <c r="P25" s="57">
        <v>12</v>
      </c>
      <c r="Q25" s="44">
        <f t="shared" si="1"/>
        <v>14</v>
      </c>
      <c r="R25" s="49" t="e">
        <f>Q25*10000/#REF!</f>
        <v>#REF!</v>
      </c>
      <c r="S25" s="61"/>
      <c r="T25" s="62"/>
      <c r="U25" s="63"/>
      <c r="V25" s="44">
        <f t="shared" si="2"/>
        <v>0</v>
      </c>
      <c r="W25" s="63">
        <v>5</v>
      </c>
      <c r="X25" s="64">
        <v>14</v>
      </c>
      <c r="Y25" s="65"/>
      <c r="Z25" s="65"/>
      <c r="AB25" s="54">
        <v>15</v>
      </c>
      <c r="AC25" s="34">
        <v>13</v>
      </c>
      <c r="AD25" s="11" t="s">
        <v>81</v>
      </c>
      <c r="AE25" s="66">
        <v>0.29299999999999998</v>
      </c>
      <c r="AF25" s="67">
        <v>7.7</v>
      </c>
      <c r="AG25" s="68">
        <v>57.3</v>
      </c>
      <c r="AH25" s="68">
        <v>96</v>
      </c>
      <c r="AI25" s="68">
        <v>28.9</v>
      </c>
      <c r="AJ25" s="69">
        <v>94.12130516742134</v>
      </c>
      <c r="AK25" s="70">
        <v>6122363</v>
      </c>
      <c r="AL25" s="71">
        <v>629616</v>
      </c>
      <c r="AM25" s="72">
        <v>4491848</v>
      </c>
    </row>
    <row r="26" spans="2:39" ht="14.25" customHeight="1">
      <c r="B26" s="54">
        <v>16</v>
      </c>
      <c r="C26" s="34">
        <v>13</v>
      </c>
      <c r="D26" s="11" t="s">
        <v>181</v>
      </c>
      <c r="E26" s="63">
        <v>84832</v>
      </c>
      <c r="F26" s="63">
        <v>4131</v>
      </c>
      <c r="G26" s="64">
        <v>26551</v>
      </c>
      <c r="H26" s="65"/>
      <c r="I26" s="65"/>
      <c r="J26" s="65"/>
      <c r="K26" s="55">
        <v>16</v>
      </c>
      <c r="L26" s="38">
        <v>13</v>
      </c>
      <c r="M26" s="34">
        <v>14</v>
      </c>
      <c r="N26" s="11" t="s">
        <v>182</v>
      </c>
      <c r="O26" s="60">
        <v>2</v>
      </c>
      <c r="P26" s="57">
        <v>109</v>
      </c>
      <c r="Q26" s="44">
        <f t="shared" si="1"/>
        <v>111</v>
      </c>
      <c r="R26" s="49" t="e">
        <f>Q26*10000/#REF!</f>
        <v>#REF!</v>
      </c>
      <c r="S26" s="61"/>
      <c r="T26" s="62">
        <v>1</v>
      </c>
      <c r="U26" s="63">
        <v>2</v>
      </c>
      <c r="V26" s="44">
        <f t="shared" si="2"/>
        <v>3</v>
      </c>
      <c r="W26" s="63">
        <v>26</v>
      </c>
      <c r="X26" s="64">
        <v>93</v>
      </c>
      <c r="Y26" s="65"/>
      <c r="Z26" s="65"/>
      <c r="AB26" s="54">
        <v>16</v>
      </c>
      <c r="AC26" s="34">
        <v>14</v>
      </c>
      <c r="AD26" s="11" t="s">
        <v>83</v>
      </c>
      <c r="AE26" s="66">
        <v>0.58299999999999996</v>
      </c>
      <c r="AF26" s="67">
        <v>13.4</v>
      </c>
      <c r="AG26" s="68">
        <v>1.1000000000000001</v>
      </c>
      <c r="AH26" s="68">
        <v>96.4</v>
      </c>
      <c r="AI26" s="68">
        <v>38.799999999999997</v>
      </c>
      <c r="AJ26" s="69">
        <v>96.394109298358771</v>
      </c>
      <c r="AK26" s="70">
        <v>13164740</v>
      </c>
      <c r="AL26" s="71">
        <v>2153669</v>
      </c>
      <c r="AM26" s="72">
        <v>7954135</v>
      </c>
    </row>
    <row r="27" spans="2:39" ht="14.25" customHeight="1">
      <c r="B27" s="54">
        <v>17</v>
      </c>
      <c r="C27" s="34">
        <v>14</v>
      </c>
      <c r="D27" s="11" t="s">
        <v>183</v>
      </c>
      <c r="E27" s="63">
        <v>81903</v>
      </c>
      <c r="F27" s="63">
        <v>6479</v>
      </c>
      <c r="G27" s="64">
        <v>46837</v>
      </c>
      <c r="H27" s="65"/>
      <c r="I27" s="65"/>
      <c r="J27" s="65"/>
      <c r="K27" s="55">
        <v>17</v>
      </c>
      <c r="L27" s="38">
        <v>14</v>
      </c>
      <c r="M27" s="34">
        <v>15</v>
      </c>
      <c r="N27" s="11" t="s">
        <v>184</v>
      </c>
      <c r="O27" s="60">
        <f>0+1</f>
        <v>1</v>
      </c>
      <c r="P27" s="57">
        <f>0+100</f>
        <v>100</v>
      </c>
      <c r="Q27" s="44">
        <f t="shared" si="1"/>
        <v>101</v>
      </c>
      <c r="R27" s="49" t="e">
        <f>Q27*10000/#REF!</f>
        <v>#REF!</v>
      </c>
      <c r="S27" s="61">
        <v>1</v>
      </c>
      <c r="T27" s="62">
        <v>5</v>
      </c>
      <c r="U27" s="63"/>
      <c r="V27" s="44">
        <f t="shared" si="2"/>
        <v>6</v>
      </c>
      <c r="W27" s="63">
        <v>21</v>
      </c>
      <c r="X27" s="64">
        <f>0+80</f>
        <v>80</v>
      </c>
      <c r="Y27" s="65"/>
      <c r="Z27" s="65"/>
      <c r="AB27" s="54">
        <v>17</v>
      </c>
      <c r="AC27" s="34">
        <v>15</v>
      </c>
      <c r="AD27" s="11" t="s">
        <v>85</v>
      </c>
      <c r="AE27" s="66">
        <v>0.47099999999999997</v>
      </c>
      <c r="AF27" s="67">
        <v>8.4</v>
      </c>
      <c r="AG27" s="68">
        <v>6.9</v>
      </c>
      <c r="AH27" s="68">
        <v>94.4</v>
      </c>
      <c r="AI27" s="68">
        <v>40.200000000000003</v>
      </c>
      <c r="AJ27" s="69">
        <v>96.525608792517104</v>
      </c>
      <c r="AK27" s="70">
        <v>13915688</v>
      </c>
      <c r="AL27" s="71">
        <v>1530706</v>
      </c>
      <c r="AM27" s="72">
        <v>5866114</v>
      </c>
    </row>
    <row r="28" spans="2:39" ht="14.25" customHeight="1">
      <c r="B28" s="54">
        <v>18</v>
      </c>
      <c r="C28" s="34"/>
      <c r="D28" s="11" t="s">
        <v>87</v>
      </c>
      <c r="E28" s="63"/>
      <c r="F28" s="63"/>
      <c r="G28" s="64"/>
      <c r="H28" s="65"/>
      <c r="I28" s="65"/>
      <c r="J28" s="65"/>
      <c r="K28" s="55">
        <v>18</v>
      </c>
      <c r="L28" s="38">
        <v>12</v>
      </c>
      <c r="M28" s="34">
        <v>16</v>
      </c>
      <c r="N28" s="11" t="s">
        <v>185</v>
      </c>
      <c r="O28" s="60"/>
      <c r="P28" s="57">
        <v>2</v>
      </c>
      <c r="Q28" s="44">
        <f t="shared" si="1"/>
        <v>2</v>
      </c>
      <c r="R28" s="49" t="e">
        <f>Q28*10000/#REF!</f>
        <v>#REF!</v>
      </c>
      <c r="S28" s="61"/>
      <c r="T28" s="62"/>
      <c r="U28" s="63"/>
      <c r="V28" s="44">
        <f t="shared" si="2"/>
        <v>0</v>
      </c>
      <c r="W28" s="63"/>
      <c r="X28" s="64">
        <v>2</v>
      </c>
      <c r="Y28" s="65"/>
      <c r="Z28" s="65"/>
      <c r="AB28" s="54">
        <v>18</v>
      </c>
      <c r="AC28" s="34">
        <v>16</v>
      </c>
      <c r="AD28" s="11" t="s">
        <v>87</v>
      </c>
      <c r="AE28" s="66">
        <v>0.14699999999999999</v>
      </c>
      <c r="AF28" s="67">
        <v>7.5</v>
      </c>
      <c r="AG28" s="68" t="s">
        <v>160</v>
      </c>
      <c r="AH28" s="68">
        <v>82.7</v>
      </c>
      <c r="AI28" s="68">
        <v>33.700000000000003</v>
      </c>
      <c r="AJ28" s="69">
        <v>100</v>
      </c>
      <c r="AK28" s="70">
        <v>4096570</v>
      </c>
      <c r="AL28" s="71">
        <v>131293</v>
      </c>
      <c r="AM28" s="72">
        <v>2202512</v>
      </c>
    </row>
    <row r="29" spans="2:39" ht="14.25" customHeight="1">
      <c r="B29" s="54">
        <v>19</v>
      </c>
      <c r="C29" s="34"/>
      <c r="D29" s="11" t="s">
        <v>186</v>
      </c>
      <c r="E29" s="63"/>
      <c r="F29" s="63"/>
      <c r="G29" s="64"/>
      <c r="H29" s="65"/>
      <c r="I29" s="65"/>
      <c r="J29" s="65"/>
      <c r="K29" s="55">
        <v>19</v>
      </c>
      <c r="L29" s="38">
        <v>17</v>
      </c>
      <c r="M29" s="34">
        <v>17</v>
      </c>
      <c r="N29" s="11" t="s">
        <v>187</v>
      </c>
      <c r="O29" s="60"/>
      <c r="P29" s="57">
        <f>20+2</f>
        <v>22</v>
      </c>
      <c r="Q29" s="44">
        <f t="shared" si="1"/>
        <v>22</v>
      </c>
      <c r="R29" s="49" t="e">
        <f>Q29*10000/#REF!</f>
        <v>#REF!</v>
      </c>
      <c r="S29" s="61">
        <v>2</v>
      </c>
      <c r="T29" s="62"/>
      <c r="U29" s="63"/>
      <c r="V29" s="44">
        <f t="shared" si="2"/>
        <v>2</v>
      </c>
      <c r="W29" s="63">
        <v>4</v>
      </c>
      <c r="X29" s="64">
        <f>15+2</f>
        <v>17</v>
      </c>
      <c r="Y29" s="65"/>
      <c r="Z29" s="65"/>
      <c r="AB29" s="54">
        <v>19</v>
      </c>
      <c r="AC29" s="34">
        <v>17</v>
      </c>
      <c r="AD29" s="11" t="s">
        <v>89</v>
      </c>
      <c r="AE29" s="66">
        <v>0.90700000000000003</v>
      </c>
      <c r="AF29" s="67">
        <v>3.9</v>
      </c>
      <c r="AG29" s="68" t="s">
        <v>160</v>
      </c>
      <c r="AH29" s="68">
        <v>82.6</v>
      </c>
      <c r="AI29" s="68">
        <v>67.8</v>
      </c>
      <c r="AJ29" s="69">
        <v>99.87573258359923</v>
      </c>
      <c r="AK29" s="70">
        <v>6223649</v>
      </c>
      <c r="AL29" s="71">
        <v>2370159</v>
      </c>
      <c r="AM29" s="72">
        <v>1058915</v>
      </c>
    </row>
    <row r="30" spans="2:39" ht="14.25" customHeight="1">
      <c r="B30" s="54">
        <v>20</v>
      </c>
      <c r="C30" s="34">
        <v>15</v>
      </c>
      <c r="D30" s="11" t="s">
        <v>188</v>
      </c>
      <c r="E30" s="57">
        <v>108579</v>
      </c>
      <c r="F30" s="57">
        <v>15711</v>
      </c>
      <c r="G30" s="58">
        <v>52004</v>
      </c>
      <c r="H30" s="59"/>
      <c r="I30" s="59"/>
      <c r="J30" s="59"/>
      <c r="K30" s="55">
        <v>20</v>
      </c>
      <c r="L30" s="38">
        <v>15</v>
      </c>
      <c r="M30" s="34">
        <v>18</v>
      </c>
      <c r="N30" s="11" t="s">
        <v>189</v>
      </c>
      <c r="O30" s="60">
        <v>1</v>
      </c>
      <c r="P30" s="57">
        <v>86</v>
      </c>
      <c r="Q30" s="44">
        <f t="shared" si="1"/>
        <v>87</v>
      </c>
      <c r="R30" s="49" t="e">
        <f>Q30*10000/#REF!</f>
        <v>#REF!</v>
      </c>
      <c r="S30" s="60"/>
      <c r="T30" s="79">
        <v>3</v>
      </c>
      <c r="U30" s="63"/>
      <c r="V30" s="44">
        <f t="shared" si="2"/>
        <v>3</v>
      </c>
      <c r="W30" s="63">
        <v>20</v>
      </c>
      <c r="X30" s="64">
        <v>72</v>
      </c>
      <c r="Y30" s="65"/>
      <c r="Z30" s="65"/>
      <c r="AB30" s="54">
        <v>20</v>
      </c>
      <c r="AC30" s="34">
        <v>18</v>
      </c>
      <c r="AD30" s="11" t="s">
        <v>91</v>
      </c>
      <c r="AE30" s="66">
        <v>0.45600000000000002</v>
      </c>
      <c r="AF30" s="67">
        <v>7.8</v>
      </c>
      <c r="AG30" s="68" t="s">
        <v>160</v>
      </c>
      <c r="AH30" s="68">
        <v>92.4</v>
      </c>
      <c r="AI30" s="68">
        <v>40.799999999999997</v>
      </c>
      <c r="AJ30" s="69">
        <v>97.602372028024348</v>
      </c>
      <c r="AK30" s="70">
        <v>13054310</v>
      </c>
      <c r="AL30" s="71">
        <v>1669919</v>
      </c>
      <c r="AM30" s="72">
        <v>6040786</v>
      </c>
    </row>
    <row r="31" spans="2:39" ht="14.25" customHeight="1">
      <c r="B31" s="54">
        <v>21</v>
      </c>
      <c r="C31" s="34">
        <v>16</v>
      </c>
      <c r="D31" s="11" t="s">
        <v>190</v>
      </c>
      <c r="E31" s="63">
        <v>94279</v>
      </c>
      <c r="F31" s="63">
        <v>9714</v>
      </c>
      <c r="G31" s="64">
        <v>28947</v>
      </c>
      <c r="H31" s="65"/>
      <c r="I31" s="65"/>
      <c r="J31" s="65"/>
      <c r="K31" s="55">
        <v>21</v>
      </c>
      <c r="L31" s="38">
        <v>16</v>
      </c>
      <c r="M31" s="34">
        <v>19</v>
      </c>
      <c r="N31" s="11" t="s">
        <v>191</v>
      </c>
      <c r="O31" s="60">
        <v>1</v>
      </c>
      <c r="P31" s="57">
        <v>37</v>
      </c>
      <c r="Q31" s="44">
        <f t="shared" si="1"/>
        <v>38</v>
      </c>
      <c r="R31" s="49" t="e">
        <f>Q31*10000/#REF!</f>
        <v>#REF!</v>
      </c>
      <c r="S31" s="61">
        <v>3</v>
      </c>
      <c r="T31" s="62">
        <v>1</v>
      </c>
      <c r="U31" s="63">
        <v>1</v>
      </c>
      <c r="V31" s="44">
        <f t="shared" si="2"/>
        <v>5</v>
      </c>
      <c r="W31" s="63">
        <v>11</v>
      </c>
      <c r="X31" s="64">
        <v>29</v>
      </c>
      <c r="Y31" s="65"/>
      <c r="Z31" s="65"/>
      <c r="AB31" s="54">
        <v>21</v>
      </c>
      <c r="AC31" s="34">
        <v>19</v>
      </c>
      <c r="AD31" s="11" t="s">
        <v>93</v>
      </c>
      <c r="AE31" s="66">
        <v>0.32500000000000001</v>
      </c>
      <c r="AF31" s="67">
        <v>9.3000000000000007</v>
      </c>
      <c r="AG31" s="68" t="s">
        <v>160</v>
      </c>
      <c r="AH31" s="68">
        <v>87.4</v>
      </c>
      <c r="AI31" s="68">
        <v>75.3</v>
      </c>
      <c r="AJ31" s="69">
        <v>93.889052425211275</v>
      </c>
      <c r="AK31" s="70">
        <v>25616861</v>
      </c>
      <c r="AL31" s="71">
        <v>966431</v>
      </c>
      <c r="AM31" s="72">
        <v>5987290</v>
      </c>
    </row>
    <row r="32" spans="2:39" ht="14.25" customHeight="1">
      <c r="B32" s="54">
        <v>22</v>
      </c>
      <c r="C32" s="34">
        <v>17</v>
      </c>
      <c r="D32" s="11" t="s">
        <v>192</v>
      </c>
      <c r="E32" s="63">
        <v>106188</v>
      </c>
      <c r="F32" s="63">
        <v>13063</v>
      </c>
      <c r="G32" s="64">
        <v>29731</v>
      </c>
      <c r="H32" s="65"/>
      <c r="I32" s="65"/>
      <c r="J32" s="65"/>
      <c r="K32" s="55">
        <v>22</v>
      </c>
      <c r="L32" s="38">
        <v>19</v>
      </c>
      <c r="M32" s="34">
        <v>20</v>
      </c>
      <c r="N32" s="11" t="s">
        <v>95</v>
      </c>
      <c r="O32" s="60">
        <v>1</v>
      </c>
      <c r="P32" s="57">
        <v>85</v>
      </c>
      <c r="Q32" s="44">
        <f t="shared" si="1"/>
        <v>86</v>
      </c>
      <c r="R32" s="49" t="e">
        <f>Q32*10000/#REF!</f>
        <v>#REF!</v>
      </c>
      <c r="S32" s="60"/>
      <c r="T32" s="79"/>
      <c r="U32" s="63">
        <v>2</v>
      </c>
      <c r="V32" s="44">
        <f t="shared" si="2"/>
        <v>2</v>
      </c>
      <c r="W32" s="63">
        <v>17</v>
      </c>
      <c r="X32" s="64">
        <v>79</v>
      </c>
      <c r="Y32" s="65"/>
      <c r="Z32" s="65"/>
      <c r="AB32" s="54">
        <v>22</v>
      </c>
      <c r="AC32" s="34">
        <v>20</v>
      </c>
      <c r="AD32" s="11" t="s">
        <v>95</v>
      </c>
      <c r="AE32" s="66">
        <v>0.42</v>
      </c>
      <c r="AF32" s="67">
        <v>4.9000000000000004</v>
      </c>
      <c r="AG32" s="68" t="s">
        <v>160</v>
      </c>
      <c r="AH32" s="68">
        <v>88.9</v>
      </c>
      <c r="AI32" s="68">
        <v>32.200000000000003</v>
      </c>
      <c r="AJ32" s="69">
        <v>96.099699698976366</v>
      </c>
      <c r="AK32" s="70">
        <v>13464162</v>
      </c>
      <c r="AL32" s="71">
        <v>1595896</v>
      </c>
      <c r="AM32" s="72">
        <v>7539442</v>
      </c>
    </row>
    <row r="33" spans="2:40" ht="14.25" customHeight="1">
      <c r="B33" s="54">
        <v>23</v>
      </c>
      <c r="C33" s="34"/>
      <c r="D33" s="11" t="s">
        <v>193</v>
      </c>
      <c r="E33" s="57"/>
      <c r="F33" s="57"/>
      <c r="G33" s="58"/>
      <c r="H33" s="59"/>
      <c r="I33" s="59"/>
      <c r="J33" s="59"/>
      <c r="K33" s="55">
        <v>23</v>
      </c>
      <c r="L33" s="38">
        <v>21</v>
      </c>
      <c r="M33" s="34">
        <v>21</v>
      </c>
      <c r="N33" s="11" t="s">
        <v>194</v>
      </c>
      <c r="O33" s="60"/>
      <c r="P33" s="57">
        <v>2</v>
      </c>
      <c r="Q33" s="44">
        <f t="shared" si="1"/>
        <v>2</v>
      </c>
      <c r="R33" s="49" t="e">
        <f>Q33*10000/#REF!</f>
        <v>#REF!</v>
      </c>
      <c r="S33" s="61"/>
      <c r="T33" s="62"/>
      <c r="U33" s="63"/>
      <c r="V33" s="44">
        <f t="shared" si="2"/>
        <v>0</v>
      </c>
      <c r="W33" s="63">
        <v>1</v>
      </c>
      <c r="X33" s="64">
        <v>2</v>
      </c>
      <c r="Y33" s="65"/>
      <c r="Z33" s="65"/>
      <c r="AB33" s="54">
        <v>23</v>
      </c>
      <c r="AC33" s="34">
        <v>21</v>
      </c>
      <c r="AD33" s="11" t="s">
        <v>97</v>
      </c>
      <c r="AE33" s="66">
        <v>0.23100000000000001</v>
      </c>
      <c r="AF33" s="67">
        <v>5.4</v>
      </c>
      <c r="AG33" s="68" t="s">
        <v>160</v>
      </c>
      <c r="AH33" s="68">
        <v>78.2</v>
      </c>
      <c r="AI33" s="68">
        <v>17.2</v>
      </c>
      <c r="AJ33" s="69">
        <v>100</v>
      </c>
      <c r="AK33" s="70">
        <v>3673655</v>
      </c>
      <c r="AL33" s="71">
        <v>314493</v>
      </c>
      <c r="AM33" s="72">
        <v>2924764</v>
      </c>
    </row>
    <row r="34" spans="2:40" ht="14.25" customHeight="1">
      <c r="B34" s="54">
        <v>24</v>
      </c>
      <c r="C34" s="34"/>
      <c r="D34" s="11" t="s">
        <v>195</v>
      </c>
      <c r="E34" s="57">
        <v>19322</v>
      </c>
      <c r="F34" s="57">
        <v>443</v>
      </c>
      <c r="G34" s="58">
        <v>6445</v>
      </c>
      <c r="H34" s="59"/>
      <c r="I34" s="59"/>
      <c r="J34" s="59"/>
      <c r="K34" s="55">
        <v>24</v>
      </c>
      <c r="L34" s="38">
        <v>22</v>
      </c>
      <c r="M34" s="34">
        <v>22</v>
      </c>
      <c r="N34" s="11" t="s">
        <v>196</v>
      </c>
      <c r="O34" s="60"/>
      <c r="P34" s="57">
        <f>0+1</f>
        <v>1</v>
      </c>
      <c r="Q34" s="44">
        <f t="shared" si="1"/>
        <v>1</v>
      </c>
      <c r="R34" s="49" t="e">
        <f>Q34*10000/#REF!</f>
        <v>#REF!</v>
      </c>
      <c r="S34" s="61"/>
      <c r="T34" s="62">
        <v>1</v>
      </c>
      <c r="U34" s="57"/>
      <c r="V34" s="44">
        <f t="shared" si="2"/>
        <v>1</v>
      </c>
      <c r="W34" s="63"/>
      <c r="X34" s="64">
        <v>1</v>
      </c>
      <c r="Y34" s="65"/>
      <c r="Z34" s="65"/>
      <c r="AB34" s="54">
        <v>24</v>
      </c>
      <c r="AC34" s="34">
        <v>22</v>
      </c>
      <c r="AD34" s="11" t="s">
        <v>99</v>
      </c>
      <c r="AE34" s="66">
        <v>0.17499999999999999</v>
      </c>
      <c r="AF34" s="67">
        <v>11.4</v>
      </c>
      <c r="AG34" s="68" t="s">
        <v>160</v>
      </c>
      <c r="AH34" s="68">
        <v>83</v>
      </c>
      <c r="AI34" s="68">
        <v>16.600000000000001</v>
      </c>
      <c r="AJ34" s="69">
        <v>99.414709054873356</v>
      </c>
      <c r="AK34" s="70">
        <v>7339250</v>
      </c>
      <c r="AL34" s="71">
        <v>374191</v>
      </c>
      <c r="AM34" s="72">
        <v>6095652</v>
      </c>
    </row>
    <row r="35" spans="2:40" ht="14.25" customHeight="1">
      <c r="B35" s="54">
        <v>25</v>
      </c>
      <c r="C35" s="80">
        <v>18</v>
      </c>
      <c r="D35" s="81" t="s">
        <v>101</v>
      </c>
      <c r="E35" s="63">
        <v>41543</v>
      </c>
      <c r="F35" s="63">
        <v>2744</v>
      </c>
      <c r="G35" s="64">
        <v>14546</v>
      </c>
      <c r="H35" s="65"/>
      <c r="I35" s="65"/>
      <c r="J35" s="65"/>
      <c r="K35" s="55">
        <v>25</v>
      </c>
      <c r="L35" s="38">
        <v>20</v>
      </c>
      <c r="M35" s="34">
        <v>26</v>
      </c>
      <c r="N35" s="11" t="s">
        <v>101</v>
      </c>
      <c r="O35" s="60">
        <v>1</v>
      </c>
      <c r="P35" s="63">
        <v>3</v>
      </c>
      <c r="Q35" s="44">
        <f t="shared" si="1"/>
        <v>4</v>
      </c>
      <c r="R35" s="49" t="e">
        <f>Q35*10000/#REF!</f>
        <v>#REF!</v>
      </c>
      <c r="S35" s="73"/>
      <c r="T35" s="73"/>
      <c r="U35" s="73"/>
      <c r="V35" s="44">
        <f t="shared" si="2"/>
        <v>0</v>
      </c>
      <c r="W35" s="77">
        <v>2</v>
      </c>
      <c r="X35" s="78">
        <v>4</v>
      </c>
      <c r="Y35" s="65"/>
      <c r="Z35" s="65"/>
      <c r="AB35" s="54">
        <v>25</v>
      </c>
      <c r="AC35" s="34">
        <v>23</v>
      </c>
      <c r="AD35" s="18" t="s">
        <v>197</v>
      </c>
      <c r="AE35" s="66">
        <v>0.187</v>
      </c>
      <c r="AF35" s="67">
        <v>7.2</v>
      </c>
      <c r="AG35" s="68" t="s">
        <v>160</v>
      </c>
      <c r="AH35" s="68">
        <v>89.6</v>
      </c>
      <c r="AI35" s="68">
        <v>23.8</v>
      </c>
      <c r="AJ35" s="69">
        <v>99.110878187335416</v>
      </c>
      <c r="AK35" s="70">
        <v>9657283</v>
      </c>
      <c r="AL35" s="71">
        <v>765914</v>
      </c>
      <c r="AM35" s="72">
        <v>8005841</v>
      </c>
    </row>
    <row r="36" spans="2:40" ht="14.25" customHeight="1">
      <c r="B36" s="54">
        <v>26</v>
      </c>
      <c r="C36" s="34">
        <v>19</v>
      </c>
      <c r="D36" s="11" t="s">
        <v>103</v>
      </c>
      <c r="E36" s="63">
        <v>26949</v>
      </c>
      <c r="F36" s="63">
        <v>3926</v>
      </c>
      <c r="G36" s="64">
        <v>19451</v>
      </c>
      <c r="H36" s="65"/>
      <c r="I36" s="65"/>
      <c r="J36" s="65"/>
      <c r="K36" s="55">
        <v>26</v>
      </c>
      <c r="L36" s="38">
        <v>24</v>
      </c>
      <c r="M36" s="34">
        <v>23</v>
      </c>
      <c r="N36" s="11" t="s">
        <v>103</v>
      </c>
      <c r="O36" s="60">
        <v>1</v>
      </c>
      <c r="P36" s="57">
        <v>26</v>
      </c>
      <c r="Q36" s="44">
        <f t="shared" si="1"/>
        <v>27</v>
      </c>
      <c r="R36" s="49" t="e">
        <f>Q36*10000/#REF!</f>
        <v>#REF!</v>
      </c>
      <c r="S36" s="60"/>
      <c r="T36" s="79">
        <v>1</v>
      </c>
      <c r="U36" s="63"/>
      <c r="V36" s="44">
        <f t="shared" si="2"/>
        <v>1</v>
      </c>
      <c r="W36" s="63">
        <v>12</v>
      </c>
      <c r="X36" s="64">
        <v>22</v>
      </c>
      <c r="Y36" s="65"/>
      <c r="Z36" s="65"/>
      <c r="AB36" s="54">
        <v>26</v>
      </c>
      <c r="AC36" s="34">
        <v>24</v>
      </c>
      <c r="AD36" s="11" t="s">
        <v>103</v>
      </c>
      <c r="AE36" s="66">
        <v>0.25700000000000001</v>
      </c>
      <c r="AF36" s="67">
        <v>5.5</v>
      </c>
      <c r="AG36" s="68" t="s">
        <v>160</v>
      </c>
      <c r="AH36" s="68">
        <v>93.7</v>
      </c>
      <c r="AI36" s="68">
        <v>18.3</v>
      </c>
      <c r="AJ36" s="69">
        <v>92.965112795734171</v>
      </c>
      <c r="AK36" s="70">
        <v>10653255</v>
      </c>
      <c r="AL36" s="71">
        <v>1055128</v>
      </c>
      <c r="AM36" s="72">
        <v>6754502</v>
      </c>
    </row>
    <row r="37" spans="2:40" ht="14.25" customHeight="1">
      <c r="B37" s="54">
        <v>27</v>
      </c>
      <c r="C37" s="34"/>
      <c r="D37" s="11" t="s">
        <v>104</v>
      </c>
      <c r="E37" s="57">
        <v>11393</v>
      </c>
      <c r="F37" s="57">
        <v>251</v>
      </c>
      <c r="G37" s="58">
        <v>543</v>
      </c>
      <c r="H37" s="59"/>
      <c r="I37" s="59"/>
      <c r="J37" s="59"/>
      <c r="K37" s="55">
        <v>27</v>
      </c>
      <c r="L37" s="38">
        <v>25</v>
      </c>
      <c r="M37" s="34">
        <v>24</v>
      </c>
      <c r="N37" s="11" t="s">
        <v>104</v>
      </c>
      <c r="O37" s="60"/>
      <c r="P37" s="57">
        <v>14</v>
      </c>
      <c r="Q37" s="44">
        <f t="shared" si="1"/>
        <v>14</v>
      </c>
      <c r="R37" s="49" t="e">
        <f>Q37*10000/#REF!</f>
        <v>#REF!</v>
      </c>
      <c r="S37" s="61"/>
      <c r="T37" s="62"/>
      <c r="U37" s="57"/>
      <c r="V37" s="44">
        <f t="shared" si="2"/>
        <v>0</v>
      </c>
      <c r="W37" s="63">
        <v>3</v>
      </c>
      <c r="X37" s="64">
        <v>10</v>
      </c>
      <c r="Y37" s="65"/>
      <c r="Z37" s="65"/>
      <c r="AB37" s="54">
        <v>27</v>
      </c>
      <c r="AC37" s="34">
        <v>25</v>
      </c>
      <c r="AD37" s="11" t="s">
        <v>104</v>
      </c>
      <c r="AE37" s="66">
        <v>0.17100000000000001</v>
      </c>
      <c r="AF37" s="67">
        <v>5.8</v>
      </c>
      <c r="AG37" s="68">
        <v>9.1999999999999993</v>
      </c>
      <c r="AH37" s="68">
        <v>85</v>
      </c>
      <c r="AI37" s="68">
        <v>15.2</v>
      </c>
      <c r="AJ37" s="69">
        <v>98.898896651219971</v>
      </c>
      <c r="AK37" s="70">
        <v>7413366</v>
      </c>
      <c r="AL37" s="71">
        <v>352356</v>
      </c>
      <c r="AM37" s="72">
        <v>7290259</v>
      </c>
    </row>
    <row r="38" spans="2:40" ht="14.25" customHeight="1" thickBot="1">
      <c r="B38" s="82">
        <v>28</v>
      </c>
      <c r="C38" s="2"/>
      <c r="D38" s="24" t="s">
        <v>105</v>
      </c>
      <c r="E38" s="83"/>
      <c r="F38" s="83"/>
      <c r="G38" s="84"/>
      <c r="H38" s="59"/>
      <c r="I38" s="59"/>
      <c r="J38" s="59"/>
      <c r="K38" s="85">
        <v>28</v>
      </c>
      <c r="L38" s="86">
        <v>26</v>
      </c>
      <c r="M38" s="2">
        <v>25</v>
      </c>
      <c r="N38" s="24" t="s">
        <v>105</v>
      </c>
      <c r="O38" s="87"/>
      <c r="P38" s="83">
        <v>6</v>
      </c>
      <c r="Q38" s="88">
        <f t="shared" si="1"/>
        <v>6</v>
      </c>
      <c r="R38" s="89" t="e">
        <f>Q38*10000/#REF!</f>
        <v>#REF!</v>
      </c>
      <c r="S38" s="90"/>
      <c r="T38" s="91"/>
      <c r="U38" s="83"/>
      <c r="V38" s="88">
        <f t="shared" si="2"/>
        <v>0</v>
      </c>
      <c r="W38" s="92">
        <v>1</v>
      </c>
      <c r="X38" s="93">
        <v>4</v>
      </c>
      <c r="Y38" s="65"/>
      <c r="Z38" s="65"/>
      <c r="AB38" s="94">
        <v>28</v>
      </c>
      <c r="AC38" s="95">
        <v>26</v>
      </c>
      <c r="AD38" s="96" t="s">
        <v>105</v>
      </c>
      <c r="AE38" s="97">
        <v>0.156</v>
      </c>
      <c r="AF38" s="98">
        <v>5.4</v>
      </c>
      <c r="AG38" s="99" t="s">
        <v>160</v>
      </c>
      <c r="AH38" s="99">
        <v>89</v>
      </c>
      <c r="AI38" s="99">
        <v>15.2</v>
      </c>
      <c r="AJ38" s="100">
        <v>95.812607280644542</v>
      </c>
      <c r="AK38" s="101">
        <v>6287703</v>
      </c>
      <c r="AL38" s="102">
        <v>295282</v>
      </c>
      <c r="AM38" s="103">
        <v>4139676</v>
      </c>
    </row>
    <row r="39" spans="2:40" ht="14.25" customHeight="1" thickBot="1">
      <c r="B39" s="104">
        <v>29</v>
      </c>
      <c r="C39" s="95">
        <v>0</v>
      </c>
      <c r="D39" s="96" t="s">
        <v>198</v>
      </c>
      <c r="E39" s="105">
        <v>741823</v>
      </c>
      <c r="F39" s="106">
        <v>107041</v>
      </c>
      <c r="G39" s="107">
        <v>303006</v>
      </c>
      <c r="H39" s="59"/>
      <c r="I39" s="59"/>
      <c r="J39" s="59"/>
      <c r="K39" s="108">
        <v>46</v>
      </c>
      <c r="L39" s="109">
        <v>27</v>
      </c>
      <c r="M39" s="95">
        <v>27</v>
      </c>
      <c r="N39" s="96" t="s">
        <v>199</v>
      </c>
      <c r="O39" s="110"/>
      <c r="P39" s="111">
        <v>30</v>
      </c>
      <c r="Q39" s="112">
        <f t="shared" si="1"/>
        <v>30</v>
      </c>
      <c r="R39" s="112"/>
      <c r="S39" s="113"/>
      <c r="T39" s="111"/>
      <c r="U39" s="105"/>
      <c r="V39" s="112">
        <f t="shared" si="2"/>
        <v>0</v>
      </c>
      <c r="W39" s="114">
        <v>3</v>
      </c>
      <c r="X39" s="115">
        <v>21</v>
      </c>
      <c r="Y39" s="65"/>
      <c r="Z39" s="65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</row>
    <row r="40" spans="2:40" ht="14.25" customHeight="1">
      <c r="D40" s="4" t="s">
        <v>200</v>
      </c>
      <c r="E40" s="44">
        <f>SUM(E13:E38)</f>
        <v>3618506</v>
      </c>
      <c r="F40" s="44">
        <f>SUM(F13:F38)</f>
        <v>651059</v>
      </c>
      <c r="G40" s="44">
        <f>SUM(G13:G38)</f>
        <v>2436020</v>
      </c>
      <c r="H40" s="44"/>
      <c r="I40" s="44"/>
      <c r="J40" s="44"/>
    </row>
  </sheetData>
  <mergeCells count="22">
    <mergeCell ref="S5:W5"/>
    <mergeCell ref="AD5:AD9"/>
    <mergeCell ref="B6:B10"/>
    <mergeCell ref="C6:C10"/>
    <mergeCell ref="K6:K10"/>
    <mergeCell ref="L6:L10"/>
    <mergeCell ref="M6:M10"/>
    <mergeCell ref="S6:W6"/>
    <mergeCell ref="AB6:AB10"/>
    <mergeCell ref="AC6:AC10"/>
    <mergeCell ref="AK6:AK9"/>
    <mergeCell ref="AL6:AL9"/>
    <mergeCell ref="AM6:AM9"/>
    <mergeCell ref="E9:G9"/>
    <mergeCell ref="O9:P9"/>
    <mergeCell ref="S9:W9"/>
    <mergeCell ref="AE6:AE9"/>
    <mergeCell ref="AF6:AF9"/>
    <mergeCell ref="AG6:AG9"/>
    <mergeCell ref="AH6:AH9"/>
    <mergeCell ref="AI6:AI9"/>
    <mergeCell ref="AJ6:AJ9"/>
  </mergeCells>
  <phoneticPr fontId="2"/>
  <printOptions horizontalCentered="1"/>
  <pageMargins left="0.19685039370078741" right="0.19685039370078741" top="0.78740157480314965" bottom="0.19685039370078741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保育・学校教育</vt:lpstr>
      <vt:lpstr>計算用_保育では使わない</vt:lpstr>
      <vt:lpstr>計算用_保育では使わない!Print_Area</vt:lpstr>
      <vt:lpstr>保育・学校教育!Print_Area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甲斐 亜耶乃</dc:creator>
  <cp:lastModifiedBy>増満 桃花</cp:lastModifiedBy>
  <cp:lastPrinted>2026-02-20T10:53:07Z</cp:lastPrinted>
  <dcterms:created xsi:type="dcterms:W3CDTF">2015-06-05T18:19:34Z</dcterms:created>
  <dcterms:modified xsi:type="dcterms:W3CDTF">2026-06-11T07:38:37Z</dcterms:modified>
</cp:coreProperties>
</file>