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)\251~296\"/>
    </mc:Choice>
  </mc:AlternateContent>
  <xr:revisionPtr revIDLastSave="0" documentId="13_ncr:1_{5D1D926C-143C-4122-A82A-F78FD63CB3E0}" xr6:coauthVersionLast="47" xr6:coauthVersionMax="47" xr10:uidLastSave="{00000000-0000-0000-0000-000000000000}"/>
  <bookViews>
    <workbookView xWindow="28680" yWindow="-255" windowWidth="29040" windowHeight="15720" tabRatio="601" xr2:uid="{00000000-000D-0000-FFFF-FFFF00000000}"/>
  </bookViews>
  <sheets>
    <sheet name="287" sheetId="1" r:id="rId1"/>
  </sheets>
  <definedNames>
    <definedName name="_xlnm.Print_Area" localSheetId="0">'287'!$A$1:$S$52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50" i="1" l="1"/>
  <c r="Q50" i="1"/>
  <c r="P50" i="1"/>
  <c r="O50" i="1"/>
  <c r="M50" i="1"/>
  <c r="K50" i="1"/>
  <c r="I50" i="1"/>
  <c r="G50" i="1"/>
  <c r="E50" i="1"/>
  <c r="C50" i="1"/>
  <c r="S49" i="1"/>
  <c r="Q49" i="1"/>
  <c r="P49" i="1"/>
  <c r="O49" i="1"/>
  <c r="M49" i="1"/>
  <c r="K49" i="1"/>
  <c r="I49" i="1"/>
  <c r="G49" i="1"/>
  <c r="E49" i="1"/>
  <c r="C49" i="1"/>
  <c r="S48" i="1"/>
  <c r="Q48" i="1"/>
  <c r="P48" i="1"/>
  <c r="O48" i="1"/>
  <c r="M48" i="1"/>
  <c r="K48" i="1"/>
  <c r="I48" i="1"/>
  <c r="G48" i="1"/>
  <c r="E48" i="1"/>
  <c r="C48" i="1"/>
  <c r="R47" i="1"/>
  <c r="P47" i="1"/>
  <c r="S47" i="1" s="1"/>
  <c r="N47" i="1"/>
  <c r="O47" i="1" s="1"/>
  <c r="L47" i="1"/>
  <c r="M47" i="1" s="1"/>
  <c r="J47" i="1"/>
  <c r="K47" i="1" s="1"/>
  <c r="H47" i="1"/>
  <c r="I47" i="1" s="1"/>
  <c r="F47" i="1"/>
  <c r="G47" i="1" s="1"/>
  <c r="D47" i="1"/>
  <c r="E47" i="1" s="1"/>
  <c r="B47" i="1"/>
  <c r="C47" i="1" s="1"/>
  <c r="S45" i="1"/>
  <c r="Q45" i="1"/>
  <c r="P45" i="1"/>
  <c r="O45" i="1"/>
  <c r="M45" i="1"/>
  <c r="K45" i="1"/>
  <c r="I45" i="1"/>
  <c r="G45" i="1"/>
  <c r="E45" i="1"/>
  <c r="C45" i="1"/>
  <c r="P44" i="1"/>
  <c r="O44" i="1"/>
  <c r="M44" i="1"/>
  <c r="K44" i="1"/>
  <c r="I44" i="1"/>
  <c r="G44" i="1"/>
  <c r="E44" i="1"/>
  <c r="C44" i="1"/>
  <c r="S43" i="1"/>
  <c r="Q43" i="1"/>
  <c r="P43" i="1"/>
  <c r="O43" i="1"/>
  <c r="M43" i="1"/>
  <c r="K43" i="1"/>
  <c r="I43" i="1"/>
  <c r="G43" i="1"/>
  <c r="E43" i="1"/>
  <c r="C43" i="1"/>
  <c r="P42" i="1"/>
  <c r="O42" i="1"/>
  <c r="M42" i="1"/>
  <c r="K42" i="1"/>
  <c r="I42" i="1"/>
  <c r="G42" i="1"/>
  <c r="E42" i="1"/>
  <c r="C42" i="1"/>
  <c r="R41" i="1"/>
  <c r="N41" i="1"/>
  <c r="N11" i="1" s="1"/>
  <c r="L41" i="1"/>
  <c r="M41" i="1" s="1"/>
  <c r="J41" i="1"/>
  <c r="K41" i="1" s="1"/>
  <c r="H41" i="1"/>
  <c r="I41" i="1" s="1"/>
  <c r="F41" i="1"/>
  <c r="G41" i="1" s="1"/>
  <c r="D41" i="1"/>
  <c r="E41" i="1" s="1"/>
  <c r="B41" i="1"/>
  <c r="C41" i="1" s="1"/>
  <c r="P39" i="1"/>
  <c r="O39" i="1"/>
  <c r="M39" i="1"/>
  <c r="K39" i="1"/>
  <c r="I39" i="1"/>
  <c r="G39" i="1"/>
  <c r="E39" i="1"/>
  <c r="C39" i="1"/>
  <c r="S38" i="1"/>
  <c r="Q38" i="1" s="1"/>
  <c r="P38" i="1"/>
  <c r="O38" i="1"/>
  <c r="K38" i="1"/>
  <c r="G38" i="1"/>
  <c r="P37" i="1"/>
  <c r="O37" i="1"/>
  <c r="M37" i="1"/>
  <c r="K37" i="1"/>
  <c r="I37" i="1"/>
  <c r="G37" i="1"/>
  <c r="E37" i="1"/>
  <c r="C37" i="1"/>
  <c r="P35" i="1"/>
  <c r="S35" i="1" s="1"/>
  <c r="O35" i="1"/>
  <c r="K35" i="1"/>
  <c r="I35" i="1"/>
  <c r="G35" i="1"/>
  <c r="E35" i="1"/>
  <c r="C35" i="1"/>
  <c r="S34" i="1"/>
  <c r="P34" i="1"/>
  <c r="Q34" i="1" s="1"/>
  <c r="O34" i="1"/>
  <c r="M34" i="1"/>
  <c r="K34" i="1"/>
  <c r="I34" i="1"/>
  <c r="G34" i="1"/>
  <c r="E34" i="1"/>
  <c r="C34" i="1"/>
  <c r="R33" i="1"/>
  <c r="R11" i="1" s="1"/>
  <c r="R7" i="1" s="1"/>
  <c r="N33" i="1"/>
  <c r="O33" i="1" s="1"/>
  <c r="L33" i="1"/>
  <c r="J33" i="1"/>
  <c r="K33" i="1" s="1"/>
  <c r="H33" i="1"/>
  <c r="F33" i="1"/>
  <c r="G33" i="1" s="1"/>
  <c r="D33" i="1"/>
  <c r="B33" i="1"/>
  <c r="P31" i="1"/>
  <c r="S31" i="1" s="1"/>
  <c r="O31" i="1"/>
  <c r="M31" i="1"/>
  <c r="K31" i="1"/>
  <c r="I31" i="1"/>
  <c r="G31" i="1"/>
  <c r="E31" i="1"/>
  <c r="C31" i="1"/>
  <c r="P30" i="1"/>
  <c r="S30" i="1" s="1"/>
  <c r="O30" i="1"/>
  <c r="M30" i="1"/>
  <c r="K30" i="1"/>
  <c r="I30" i="1"/>
  <c r="G30" i="1"/>
  <c r="E30" i="1"/>
  <c r="C30" i="1"/>
  <c r="R29" i="1"/>
  <c r="N29" i="1"/>
  <c r="O29" i="1" s="1"/>
  <c r="L29" i="1"/>
  <c r="M29" i="1" s="1"/>
  <c r="K29" i="1"/>
  <c r="J29" i="1"/>
  <c r="H29" i="1"/>
  <c r="I29" i="1" s="1"/>
  <c r="G29" i="1"/>
  <c r="F29" i="1"/>
  <c r="D29" i="1"/>
  <c r="E29" i="1" s="1"/>
  <c r="B29" i="1"/>
  <c r="C29" i="1" s="1"/>
  <c r="P27" i="1"/>
  <c r="S27" i="1" s="1"/>
  <c r="C27" i="1" s="1"/>
  <c r="O27" i="1"/>
  <c r="M27" i="1"/>
  <c r="K27" i="1"/>
  <c r="I27" i="1"/>
  <c r="G27" i="1"/>
  <c r="E27" i="1"/>
  <c r="R26" i="1"/>
  <c r="O26" i="1"/>
  <c r="N26" i="1"/>
  <c r="L26" i="1"/>
  <c r="M26" i="1" s="1"/>
  <c r="K26" i="1"/>
  <c r="J26" i="1"/>
  <c r="H26" i="1"/>
  <c r="I26" i="1" s="1"/>
  <c r="F26" i="1"/>
  <c r="G26" i="1" s="1"/>
  <c r="D26" i="1"/>
  <c r="E26" i="1" s="1"/>
  <c r="B26" i="1"/>
  <c r="P24" i="1"/>
  <c r="S24" i="1" s="1"/>
  <c r="I24" i="1" s="1"/>
  <c r="O24" i="1"/>
  <c r="M24" i="1"/>
  <c r="K24" i="1"/>
  <c r="G24" i="1"/>
  <c r="E24" i="1"/>
  <c r="C24" i="1"/>
  <c r="R23" i="1"/>
  <c r="O23" i="1"/>
  <c r="N23" i="1"/>
  <c r="L23" i="1"/>
  <c r="M23" i="1" s="1"/>
  <c r="J23" i="1"/>
  <c r="K23" i="1" s="1"/>
  <c r="H23" i="1"/>
  <c r="G23" i="1"/>
  <c r="F23" i="1"/>
  <c r="D23" i="1"/>
  <c r="B23" i="1"/>
  <c r="P21" i="1"/>
  <c r="S21" i="1" s="1"/>
  <c r="O21" i="1"/>
  <c r="M21" i="1"/>
  <c r="K21" i="1"/>
  <c r="I21" i="1"/>
  <c r="G21" i="1"/>
  <c r="E21" i="1"/>
  <c r="C21" i="1"/>
  <c r="S20" i="1"/>
  <c r="M20" i="1" s="1"/>
  <c r="P20" i="1"/>
  <c r="Q20" i="1" s="1"/>
  <c r="O20" i="1"/>
  <c r="K20" i="1"/>
  <c r="I20" i="1"/>
  <c r="G20" i="1"/>
  <c r="E20" i="1"/>
  <c r="C20" i="1"/>
  <c r="P19" i="1"/>
  <c r="S19" i="1" s="1"/>
  <c r="M19" i="1" s="1"/>
  <c r="O19" i="1"/>
  <c r="K19" i="1"/>
  <c r="I19" i="1"/>
  <c r="G19" i="1"/>
  <c r="E19" i="1"/>
  <c r="C19" i="1"/>
  <c r="S18" i="1"/>
  <c r="P18" i="1"/>
  <c r="Q18" i="1" s="1"/>
  <c r="O18" i="1"/>
  <c r="M18" i="1"/>
  <c r="G18" i="1"/>
  <c r="P17" i="1"/>
  <c r="S17" i="1" s="1"/>
  <c r="K17" i="1" s="1"/>
  <c r="O17" i="1"/>
  <c r="M17" i="1"/>
  <c r="I17" i="1"/>
  <c r="G17" i="1"/>
  <c r="E17" i="1"/>
  <c r="C17" i="1"/>
  <c r="P16" i="1"/>
  <c r="O16" i="1"/>
  <c r="M16" i="1"/>
  <c r="K16" i="1"/>
  <c r="G16" i="1"/>
  <c r="E16" i="1"/>
  <c r="P15" i="1"/>
  <c r="S15" i="1" s="1"/>
  <c r="K15" i="1" s="1"/>
  <c r="O15" i="1"/>
  <c r="G15" i="1"/>
  <c r="S14" i="1"/>
  <c r="Q14" i="1"/>
  <c r="P14" i="1"/>
  <c r="G14" i="1"/>
  <c r="E14" i="1"/>
  <c r="C14" i="1"/>
  <c r="P13" i="1"/>
  <c r="O13" i="1"/>
  <c r="G13" i="1"/>
  <c r="F11" i="1"/>
  <c r="G11" i="1" s="1"/>
  <c r="B11" i="1"/>
  <c r="P9" i="1"/>
  <c r="S9" i="1" s="1"/>
  <c r="O9" i="1"/>
  <c r="K9" i="1"/>
  <c r="I9" i="1"/>
  <c r="G9" i="1"/>
  <c r="F7" i="1"/>
  <c r="G7" i="1" s="1"/>
  <c r="N7" i="1" l="1"/>
  <c r="B7" i="1"/>
  <c r="S13" i="1"/>
  <c r="Q13" i="1"/>
  <c r="S42" i="1"/>
  <c r="Q42" i="1"/>
  <c r="P41" i="1"/>
  <c r="Q17" i="1"/>
  <c r="S37" i="1"/>
  <c r="Q37" i="1"/>
  <c r="H11" i="1"/>
  <c r="Q19" i="1"/>
  <c r="P26" i="1"/>
  <c r="O41" i="1"/>
  <c r="Q47" i="1"/>
  <c r="S16" i="1"/>
  <c r="I16" i="1" s="1"/>
  <c r="Q16" i="1"/>
  <c r="Q24" i="1"/>
  <c r="O14" i="1"/>
  <c r="M14" i="1"/>
  <c r="K14" i="1"/>
  <c r="I14" i="1"/>
  <c r="M38" i="1"/>
  <c r="S39" i="1"/>
  <c r="Q39" i="1"/>
  <c r="P23" i="1"/>
  <c r="S44" i="1"/>
  <c r="Q44" i="1"/>
  <c r="I15" i="1"/>
  <c r="K18" i="1"/>
  <c r="I18" i="1"/>
  <c r="E18" i="1"/>
  <c r="C18" i="1"/>
  <c r="Q27" i="1"/>
  <c r="I38" i="1"/>
  <c r="E38" i="1"/>
  <c r="C38" i="1"/>
  <c r="M9" i="1"/>
  <c r="E9" i="1"/>
  <c r="C9" i="1"/>
  <c r="M15" i="1"/>
  <c r="E15" i="1"/>
  <c r="C15" i="1"/>
  <c r="E23" i="1"/>
  <c r="D11" i="1"/>
  <c r="Q31" i="1"/>
  <c r="J11" i="1"/>
  <c r="Q35" i="1"/>
  <c r="Q21" i="1"/>
  <c r="P29" i="1"/>
  <c r="Q30" i="1"/>
  <c r="Q9" i="1"/>
  <c r="L11" i="1"/>
  <c r="Q15" i="1"/>
  <c r="P33" i="1"/>
  <c r="L7" i="1" l="1"/>
  <c r="S41" i="1"/>
  <c r="Q41" i="1"/>
  <c r="Q29" i="1"/>
  <c r="S29" i="1"/>
  <c r="S23" i="1"/>
  <c r="J7" i="1"/>
  <c r="S26" i="1"/>
  <c r="C26" i="1" s="1"/>
  <c r="M13" i="1"/>
  <c r="K13" i="1"/>
  <c r="I13" i="1"/>
  <c r="E13" i="1"/>
  <c r="C13" i="1"/>
  <c r="P11" i="1"/>
  <c r="D7" i="1"/>
  <c r="H7" i="1"/>
  <c r="S33" i="1"/>
  <c r="Q33" i="1" s="1"/>
  <c r="C23" i="1" l="1"/>
  <c r="I23" i="1"/>
  <c r="Q23" i="1"/>
  <c r="S11" i="1"/>
  <c r="P7" i="1"/>
  <c r="I33" i="1"/>
  <c r="E33" i="1"/>
  <c r="M33" i="1"/>
  <c r="C33" i="1"/>
  <c r="Q26" i="1"/>
  <c r="S7" i="1" l="1"/>
  <c r="O11" i="1"/>
  <c r="C11" i="1"/>
  <c r="E11" i="1"/>
  <c r="K11" i="1"/>
  <c r="I11" i="1"/>
  <c r="M11" i="1"/>
  <c r="Q11" i="1"/>
  <c r="O7" i="1" l="1"/>
  <c r="C7" i="1"/>
  <c r="E7" i="1"/>
  <c r="M7" i="1"/>
  <c r="I7" i="1"/>
  <c r="K7" i="1"/>
  <c r="Q7" i="1"/>
</calcChain>
</file>

<file path=xl/sharedStrings.xml><?xml version="1.0" encoding="utf-8"?>
<sst xmlns="http://schemas.openxmlformats.org/spreadsheetml/2006/main" count="86" uniqueCount="54">
  <si>
    <t>典型７公害</t>
  </si>
  <si>
    <t>市 町 村</t>
  </si>
  <si>
    <t>計</t>
  </si>
  <si>
    <t>以外の苦情</t>
  </si>
  <si>
    <t>件</t>
  </si>
  <si>
    <t>％</t>
  </si>
  <si>
    <t>県(保健所)</t>
  </si>
  <si>
    <t>市町村計</t>
  </si>
  <si>
    <t>都 城 市</t>
  </si>
  <si>
    <t>延 岡 市</t>
  </si>
  <si>
    <t>日 南 市</t>
  </si>
  <si>
    <t>小 林 市</t>
  </si>
  <si>
    <t>日 向 市</t>
  </si>
  <si>
    <t>串 間 市</t>
  </si>
  <si>
    <t>西 都 市</t>
  </si>
  <si>
    <t>えびの市</t>
  </si>
  <si>
    <t>北諸県郡</t>
  </si>
  <si>
    <t>三 股 町</t>
  </si>
  <si>
    <t>西諸県郡</t>
  </si>
  <si>
    <t>高 原 町</t>
  </si>
  <si>
    <t>東諸県郡</t>
  </si>
  <si>
    <t>国 富 町</t>
  </si>
  <si>
    <t>綾    町</t>
  </si>
  <si>
    <t>児 湯 郡</t>
  </si>
  <si>
    <t>高 鍋 町</t>
  </si>
  <si>
    <t>新 富 町</t>
  </si>
  <si>
    <t>西米良村</t>
  </si>
  <si>
    <t>木 城 町</t>
  </si>
  <si>
    <t>川 南 町</t>
  </si>
  <si>
    <t>都 農 町</t>
  </si>
  <si>
    <t>東臼杵郡</t>
  </si>
  <si>
    <t>門 川 町</t>
  </si>
  <si>
    <t>諸 塚 村</t>
  </si>
  <si>
    <t>椎 葉 村</t>
  </si>
  <si>
    <t>西臼杵郡</t>
  </si>
  <si>
    <t>高千穂町</t>
  </si>
  <si>
    <t>日之影町</t>
  </si>
  <si>
    <t>五ケ瀬町</t>
  </si>
  <si>
    <t>資料提供　県環境管理課</t>
    <rPh sb="5" eb="6">
      <t>ケン</t>
    </rPh>
    <rPh sb="8" eb="10">
      <t>カンリ</t>
    </rPh>
    <phoneticPr fontId="1"/>
  </si>
  <si>
    <t>美 郷 町</t>
    <rPh sb="0" eb="1">
      <t>ビ</t>
    </rPh>
    <rPh sb="2" eb="3">
      <t>ゴウ</t>
    </rPh>
    <phoneticPr fontId="1"/>
  </si>
  <si>
    <t>合計</t>
    <phoneticPr fontId="1"/>
  </si>
  <si>
    <t>総      数</t>
    <phoneticPr fontId="1"/>
  </si>
  <si>
    <t>宮 崎 市</t>
    <phoneticPr fontId="1"/>
  </si>
  <si>
    <t>件数</t>
    <phoneticPr fontId="1"/>
  </si>
  <si>
    <t>割合</t>
    <phoneticPr fontId="1"/>
  </si>
  <si>
    <t>典型７公害</t>
    <rPh sb="0" eb="2">
      <t>テンケイ</t>
    </rPh>
    <rPh sb="3" eb="5">
      <t>コウガイ</t>
    </rPh>
    <phoneticPr fontId="1"/>
  </si>
  <si>
    <t>大気汚染</t>
    <phoneticPr fontId="1"/>
  </si>
  <si>
    <t>水質汚濁</t>
    <phoneticPr fontId="1"/>
  </si>
  <si>
    <t>土壌汚染</t>
    <phoneticPr fontId="1"/>
  </si>
  <si>
    <t>地盤沈下</t>
    <phoneticPr fontId="1"/>
  </si>
  <si>
    <t>悪　　臭</t>
    <phoneticPr fontId="1"/>
  </si>
  <si>
    <t>騒　　音</t>
    <phoneticPr fontId="1"/>
  </si>
  <si>
    <t>振　　動</t>
    <phoneticPr fontId="1"/>
  </si>
  <si>
    <r>
      <rPr>
        <sz val="26"/>
        <rFont val="ＭＳ ゴシック"/>
        <family val="3"/>
        <charset val="128"/>
      </rPr>
      <t xml:space="preserve">285．公害の種類別苦情受理状況及び構成比 </t>
    </r>
    <r>
      <rPr>
        <sz val="22"/>
        <rFont val="ＭＳ Ｐ明朝"/>
        <family val="1"/>
        <charset val="128"/>
      </rPr>
      <t>（新規直接受理）（令和６年度）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</si>
</sst>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#,##0;\-#,##0;&quot;-&quot;;_ @_ "/>
    <numFmt numFmtId="178" formatCode="#,##0.0;\-#,##0.0;&quot;-&quot;;@"/>
    <numFmt numFmtId="179" formatCode="#,##0;\-#,##0;&quot;-&quot;;@"/>
  </numFmts>
  <fonts count="9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17"/>
      <color theme="1"/>
      <name val="ＭＳ 明朝"/>
      <family val="1"/>
      <charset val="128"/>
    </font>
    <font>
      <sz val="26"/>
      <name val="ＭＳ ゴシック"/>
      <family val="3"/>
      <charset val="128"/>
    </font>
    <font>
      <sz val="2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2" borderId="0"/>
  </cellStyleXfs>
  <cellXfs count="39">
    <xf numFmtId="0" fontId="0" fillId="2" borderId="0" xfId="0"/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top"/>
    </xf>
    <xf numFmtId="177" fontId="6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 applyAlignment="1">
      <alignment horizontal="right" vertical="center"/>
    </xf>
    <xf numFmtId="178" fontId="6" fillId="0" borderId="0" xfId="0" applyNumberFormat="1" applyFont="1" applyFill="1" applyAlignment="1">
      <alignment horizontal="right" vertical="center"/>
    </xf>
    <xf numFmtId="177" fontId="6" fillId="0" borderId="3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177" fontId="6" fillId="0" borderId="8" xfId="0" applyNumberFormat="1" applyFont="1" applyFill="1" applyBorder="1" applyAlignment="1">
      <alignment horizontal="right" vertical="center"/>
    </xf>
    <xf numFmtId="177" fontId="6" fillId="0" borderId="6" xfId="0" applyNumberFormat="1" applyFont="1" applyFill="1" applyBorder="1" applyAlignment="1">
      <alignment horizontal="right" vertical="center"/>
    </xf>
    <xf numFmtId="178" fontId="6" fillId="0" borderId="7" xfId="0" applyNumberFormat="1" applyFont="1" applyFill="1" applyBorder="1" applyAlignment="1">
      <alignment horizontal="right" vertical="center"/>
    </xf>
    <xf numFmtId="177" fontId="6" fillId="0" borderId="7" xfId="0" applyNumberFormat="1" applyFont="1" applyFill="1" applyBorder="1" applyAlignment="1">
      <alignment horizontal="right" vertical="center"/>
    </xf>
    <xf numFmtId="179" fontId="6" fillId="0" borderId="7" xfId="0" applyNumberFormat="1" applyFont="1" applyFill="1" applyBorder="1" applyAlignment="1">
      <alignment horizontal="right" vertical="center"/>
    </xf>
    <xf numFmtId="178" fontId="6" fillId="0" borderId="11" xfId="0" applyNumberFormat="1" applyFont="1" applyFill="1" applyBorder="1" applyAlignment="1">
      <alignment horizontal="right" vertical="center"/>
    </xf>
    <xf numFmtId="177" fontId="6" fillId="0" borderId="1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center"/>
    </xf>
    <xf numFmtId="0" fontId="4" fillId="0" borderId="13" xfId="0" applyFont="1" applyFill="1" applyBorder="1" applyAlignment="1">
      <alignment horizontal="distributed" vertical="center" indent="5"/>
    </xf>
    <xf numFmtId="0" fontId="4" fillId="0" borderId="11" xfId="0" applyFont="1" applyFill="1" applyBorder="1" applyAlignment="1">
      <alignment horizontal="distributed" vertical="center" indent="5"/>
    </xf>
    <xf numFmtId="0" fontId="4" fillId="0" borderId="12" xfId="0" applyFont="1" applyFill="1" applyBorder="1" applyAlignment="1">
      <alignment horizontal="distributed" vertical="center" indent="5"/>
    </xf>
    <xf numFmtId="0" fontId="4" fillId="0" borderId="1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2"/>
  <sheetViews>
    <sheetView showGridLines="0" showZeros="0" tabSelected="1" showOutlineSymbols="0" view="pageBreakPreview" zoomScale="60" zoomScaleNormal="50" workbookViewId="0">
      <selection activeCell="T3" sqref="T3"/>
    </sheetView>
  </sheetViews>
  <sheetFormatPr defaultColWidth="11.33203125" defaultRowHeight="13.2" x14ac:dyDescent="0.2"/>
  <cols>
    <col min="1" max="1" width="14.6640625" style="1" bestFit="1" customWidth="1"/>
    <col min="2" max="17" width="7" style="1" customWidth="1"/>
    <col min="18" max="18" width="13.1640625" style="1" customWidth="1"/>
    <col min="19" max="19" width="6.83203125" style="1" customWidth="1"/>
    <col min="20" max="20" width="12.6640625" style="1" customWidth="1"/>
    <col min="21" max="21" width="11.33203125" style="1" customWidth="1"/>
    <col min="22" max="22" width="12.6640625" style="1" customWidth="1"/>
    <col min="23" max="23" width="11.33203125" style="1" customWidth="1"/>
    <col min="24" max="24" width="12.6640625" style="1" customWidth="1"/>
    <col min="25" max="25" width="11.33203125" style="1" customWidth="1"/>
    <col min="26" max="26" width="12.6640625" style="1" customWidth="1"/>
    <col min="27" max="28" width="8.6640625" style="1" customWidth="1"/>
    <col min="29" max="29" width="11.33203125" style="1" customWidth="1"/>
    <col min="30" max="30" width="8.6640625" style="1" customWidth="1"/>
    <col min="31" max="32" width="11.33203125" style="1" customWidth="1"/>
    <col min="33" max="33" width="8.6640625" style="1" customWidth="1"/>
    <col min="34" max="40" width="11.33203125" style="1" customWidth="1"/>
    <col min="41" max="16384" width="11.33203125" style="1"/>
  </cols>
  <sheetData>
    <row r="1" spans="1:19" s="3" customFormat="1" ht="30" x14ac:dyDescent="0.3">
      <c r="A1" s="33" t="s">
        <v>53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4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3.1" customHeight="1" x14ac:dyDescent="0.2">
      <c r="A3" s="4"/>
      <c r="B3" s="34" t="s">
        <v>45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6"/>
      <c r="R3" s="6" t="s">
        <v>0</v>
      </c>
      <c r="S3" s="30" t="s">
        <v>40</v>
      </c>
    </row>
    <row r="4" spans="1:19" ht="23.1" customHeight="1" x14ac:dyDescent="0.2">
      <c r="A4" s="7" t="s">
        <v>1</v>
      </c>
      <c r="B4" s="37" t="s">
        <v>46</v>
      </c>
      <c r="C4" s="38"/>
      <c r="D4" s="37" t="s">
        <v>47</v>
      </c>
      <c r="E4" s="38"/>
      <c r="F4" s="37" t="s">
        <v>48</v>
      </c>
      <c r="G4" s="38"/>
      <c r="H4" s="37" t="s">
        <v>51</v>
      </c>
      <c r="I4" s="38"/>
      <c r="J4" s="37" t="s">
        <v>52</v>
      </c>
      <c r="K4" s="38"/>
      <c r="L4" s="37" t="s">
        <v>50</v>
      </c>
      <c r="M4" s="38"/>
      <c r="N4" s="37" t="s">
        <v>49</v>
      </c>
      <c r="O4" s="38"/>
      <c r="P4" s="8" t="s">
        <v>2</v>
      </c>
      <c r="Q4" s="9"/>
      <c r="R4" s="10" t="s">
        <v>3</v>
      </c>
      <c r="S4" s="31"/>
    </row>
    <row r="5" spans="1:19" ht="23.1" customHeight="1" x14ac:dyDescent="0.2">
      <c r="A5" s="5"/>
      <c r="B5" s="10" t="s">
        <v>43</v>
      </c>
      <c r="C5" s="10" t="s">
        <v>44</v>
      </c>
      <c r="D5" s="10" t="s">
        <v>43</v>
      </c>
      <c r="E5" s="10" t="s">
        <v>44</v>
      </c>
      <c r="F5" s="10" t="s">
        <v>43</v>
      </c>
      <c r="G5" s="10" t="s">
        <v>44</v>
      </c>
      <c r="H5" s="10" t="s">
        <v>43</v>
      </c>
      <c r="I5" s="10" t="s">
        <v>44</v>
      </c>
      <c r="J5" s="10" t="s">
        <v>43</v>
      </c>
      <c r="K5" s="10" t="s">
        <v>44</v>
      </c>
      <c r="L5" s="10" t="s">
        <v>43</v>
      </c>
      <c r="M5" s="10" t="s">
        <v>44</v>
      </c>
      <c r="N5" s="10" t="s">
        <v>43</v>
      </c>
      <c r="O5" s="10" t="s">
        <v>44</v>
      </c>
      <c r="P5" s="10" t="s">
        <v>43</v>
      </c>
      <c r="Q5" s="10" t="s">
        <v>44</v>
      </c>
      <c r="R5" s="10" t="s">
        <v>43</v>
      </c>
      <c r="S5" s="10" t="s">
        <v>43</v>
      </c>
    </row>
    <row r="6" spans="1:19" ht="29.1" customHeight="1" x14ac:dyDescent="0.2">
      <c r="A6" s="11"/>
      <c r="B6" s="12" t="s">
        <v>4</v>
      </c>
      <c r="C6" s="13" t="s">
        <v>5</v>
      </c>
      <c r="D6" s="13" t="s">
        <v>4</v>
      </c>
      <c r="E6" s="13" t="s">
        <v>5</v>
      </c>
      <c r="F6" s="13" t="s">
        <v>4</v>
      </c>
      <c r="G6" s="13" t="s">
        <v>5</v>
      </c>
      <c r="H6" s="13" t="s">
        <v>4</v>
      </c>
      <c r="I6" s="13" t="s">
        <v>5</v>
      </c>
      <c r="J6" s="13" t="s">
        <v>4</v>
      </c>
      <c r="K6" s="13" t="s">
        <v>5</v>
      </c>
      <c r="L6" s="13" t="s">
        <v>4</v>
      </c>
      <c r="M6" s="13" t="s">
        <v>5</v>
      </c>
      <c r="N6" s="13" t="s">
        <v>4</v>
      </c>
      <c r="O6" s="13" t="s">
        <v>5</v>
      </c>
      <c r="P6" s="13" t="s">
        <v>4</v>
      </c>
      <c r="Q6" s="13" t="s">
        <v>5</v>
      </c>
      <c r="R6" s="13" t="s">
        <v>4</v>
      </c>
      <c r="S6" s="13" t="s">
        <v>4</v>
      </c>
    </row>
    <row r="7" spans="1:19" ht="29.1" customHeight="1" x14ac:dyDescent="0.2">
      <c r="A7" s="11" t="s">
        <v>41</v>
      </c>
      <c r="B7" s="17">
        <f>SUM(B9,B11)</f>
        <v>136</v>
      </c>
      <c r="C7" s="18">
        <f>IF(B7=0,"-",B7/$S7*100)</f>
        <v>15.632183908045977</v>
      </c>
      <c r="D7" s="17">
        <f>SUM(D9,D11)</f>
        <v>108</v>
      </c>
      <c r="E7" s="19">
        <f>IF(D7=0,"-",D7/$S7*100)</f>
        <v>12.413793103448276</v>
      </c>
      <c r="F7" s="17">
        <f>SUM(F9,F11)</f>
        <v>0</v>
      </c>
      <c r="G7" s="19" t="str">
        <f>IF(F7=0,"-",F7/$S7*100)</f>
        <v>-</v>
      </c>
      <c r="H7" s="17">
        <f>SUM(H9,H11)</f>
        <v>109</v>
      </c>
      <c r="I7" s="19">
        <f>IF(H7=0,"-",H7/$S7*100)</f>
        <v>12.528735632183906</v>
      </c>
      <c r="J7" s="17">
        <f>SUM(J9,J11)</f>
        <v>10</v>
      </c>
      <c r="K7" s="19">
        <f>IF(J7=0,"-",J7/$S7*100)</f>
        <v>1.1494252873563218</v>
      </c>
      <c r="L7" s="17">
        <f>SUM(L9,L11)</f>
        <v>110</v>
      </c>
      <c r="M7" s="19">
        <f>IF(L7=0,"-",L7/$S7*100)</f>
        <v>12.643678160919542</v>
      </c>
      <c r="N7" s="17">
        <f>SUM(N9,N11)</f>
        <v>1</v>
      </c>
      <c r="O7" s="19">
        <f>IF(N7=0,"-",N7/$S7*100)</f>
        <v>0.11494252873563218</v>
      </c>
      <c r="P7" s="17">
        <f>SUM(P9,P11)</f>
        <v>474</v>
      </c>
      <c r="Q7" s="19">
        <f>IF(P7=0,"-",P7/$S7*100)</f>
        <v>54.482758620689651</v>
      </c>
      <c r="R7" s="17">
        <f>SUM(R9,R11)</f>
        <v>396</v>
      </c>
      <c r="S7" s="17">
        <f>SUM(P7,R7)</f>
        <v>870</v>
      </c>
    </row>
    <row r="8" spans="1:19" ht="20.399999999999999" customHeight="1" x14ac:dyDescent="0.2">
      <c r="A8" s="11"/>
      <c r="B8" s="17"/>
      <c r="C8" s="19"/>
      <c r="D8" s="17"/>
      <c r="E8" s="19"/>
      <c r="F8" s="17"/>
      <c r="G8" s="19"/>
      <c r="H8" s="17"/>
      <c r="I8" s="19"/>
      <c r="J8" s="17"/>
      <c r="K8" s="19"/>
      <c r="L8" s="17"/>
      <c r="M8" s="19"/>
      <c r="N8" s="17"/>
      <c r="O8" s="19"/>
      <c r="P8" s="17"/>
      <c r="Q8" s="19"/>
      <c r="R8" s="17"/>
      <c r="S8" s="17"/>
    </row>
    <row r="9" spans="1:19" ht="29.1" customHeight="1" x14ac:dyDescent="0.2">
      <c r="A9" s="11" t="s">
        <v>6</v>
      </c>
      <c r="B9" s="17">
        <v>17</v>
      </c>
      <c r="C9" s="19">
        <f>IF(B9=0,"-",B9/$S9*100)</f>
        <v>11.888111888111888</v>
      </c>
      <c r="D9" s="17">
        <v>60</v>
      </c>
      <c r="E9" s="19">
        <f>IF(D9=0,"-",D9/$S9*100)</f>
        <v>41.95804195804196</v>
      </c>
      <c r="F9" s="17">
        <v>0</v>
      </c>
      <c r="G9" s="19" t="str">
        <f>IF(F9=0,"-",F9/$S9*100)</f>
        <v>-</v>
      </c>
      <c r="H9" s="17">
        <v>0</v>
      </c>
      <c r="I9" s="19" t="str">
        <f>IF(H9=0,"-",H9/$S9*100)</f>
        <v>-</v>
      </c>
      <c r="J9" s="17">
        <v>0</v>
      </c>
      <c r="K9" s="19" t="str">
        <f>IF(J9=0,"-",J9/$S9*100)</f>
        <v>-</v>
      </c>
      <c r="L9" s="17">
        <v>21</v>
      </c>
      <c r="M9" s="19">
        <f>IF(L9=0,"-",L9/$S9*100)</f>
        <v>14.685314685314685</v>
      </c>
      <c r="N9" s="17">
        <v>0</v>
      </c>
      <c r="O9" s="19" t="str">
        <f>IF(N9=0,"-",N9/$S9*100)</f>
        <v>-</v>
      </c>
      <c r="P9" s="17">
        <f>SUM(B9,D9,F9,H9,J9,L9,N9)</f>
        <v>98</v>
      </c>
      <c r="Q9" s="19">
        <f>IF(P9=0,"-",P9/$S9*100)</f>
        <v>68.531468531468533</v>
      </c>
      <c r="R9" s="17">
        <v>45</v>
      </c>
      <c r="S9" s="17">
        <f>SUM(P9,R9)</f>
        <v>143</v>
      </c>
    </row>
    <row r="10" spans="1:19" ht="20.399999999999999" customHeight="1" x14ac:dyDescent="0.2">
      <c r="A10" s="11"/>
      <c r="B10" s="17"/>
      <c r="C10" s="19"/>
      <c r="D10" s="17"/>
      <c r="E10" s="19"/>
      <c r="F10" s="17"/>
      <c r="G10" s="19"/>
      <c r="H10" s="17"/>
      <c r="I10" s="19"/>
      <c r="J10" s="17"/>
      <c r="K10" s="19"/>
      <c r="L10" s="17"/>
      <c r="M10" s="19"/>
      <c r="N10" s="17"/>
      <c r="O10" s="19"/>
      <c r="P10" s="17"/>
      <c r="Q10" s="19"/>
      <c r="R10" s="17"/>
      <c r="S10" s="17"/>
    </row>
    <row r="11" spans="1:19" ht="29.1" customHeight="1" x14ac:dyDescent="0.2">
      <c r="A11" s="11" t="s">
        <v>7</v>
      </c>
      <c r="B11" s="17">
        <f>SUM(B13:B21,B23,B26,B29,B33,B41,B47)</f>
        <v>119</v>
      </c>
      <c r="C11" s="19">
        <f>IF(B11=0,"-",B11/$S11*100)</f>
        <v>16.368638239339752</v>
      </c>
      <c r="D11" s="17">
        <f>SUM(D13:D21,D23,D26,D29,D33,D41,D47)</f>
        <v>48</v>
      </c>
      <c r="E11" s="19">
        <f>IF(D11=0,"-",D11/$S11*100)</f>
        <v>6.6024759284731767</v>
      </c>
      <c r="F11" s="17">
        <f>SUM(F13:F21,F23,F26,F29,F33,F41,F47)</f>
        <v>0</v>
      </c>
      <c r="G11" s="19" t="str">
        <f>IF(F11=0,"-",F11/$S11*100)</f>
        <v>-</v>
      </c>
      <c r="H11" s="17">
        <f>SUM(H13:H21,H23,H26,H29,H33,H41,H47)</f>
        <v>109</v>
      </c>
      <c r="I11" s="19">
        <f>IF(H11=0,"-",H11/$S11*100)</f>
        <v>14.99312242090784</v>
      </c>
      <c r="J11" s="17">
        <f>SUM(J13:J21,J23,J26,J29,J33,J41,J47)</f>
        <v>10</v>
      </c>
      <c r="K11" s="19">
        <f>IF(J11=0,"-",J11/$S11*100)</f>
        <v>1.3755158184319118</v>
      </c>
      <c r="L11" s="17">
        <f>SUM(L13:L21,L23,L26,L29,L33,L41,L47)</f>
        <v>89</v>
      </c>
      <c r="M11" s="19">
        <f>IF(L11=0,"-",L11/$S11*100)</f>
        <v>12.242090784044017</v>
      </c>
      <c r="N11" s="17">
        <f>SUM(N13:N21,N23,N26,N29,N33,N41,N47)</f>
        <v>1</v>
      </c>
      <c r="O11" s="19">
        <f>IF(N11=0,"-",N11/$S11*100)</f>
        <v>0.13755158184319119</v>
      </c>
      <c r="P11" s="17">
        <f>SUM(B11,D11,F11,H11,J11,L11,N11)</f>
        <v>376</v>
      </c>
      <c r="Q11" s="19">
        <f>IF(P11=0,"-",P11/$S11*100)</f>
        <v>51.719394773039895</v>
      </c>
      <c r="R11" s="17">
        <f>SUM(R13:R21,R23,R26,R29,R33,R41,R47)</f>
        <v>351</v>
      </c>
      <c r="S11" s="17">
        <f>SUM(P11,R11)</f>
        <v>727</v>
      </c>
    </row>
    <row r="12" spans="1:19" ht="20.399999999999999" customHeight="1" x14ac:dyDescent="0.2">
      <c r="A12" s="11"/>
      <c r="B12" s="17"/>
      <c r="C12" s="19"/>
      <c r="D12" s="17"/>
      <c r="E12" s="19"/>
      <c r="F12" s="17"/>
      <c r="G12" s="19"/>
      <c r="H12" s="17"/>
      <c r="I12" s="19"/>
      <c r="J12" s="17"/>
      <c r="K12" s="19"/>
      <c r="L12" s="17"/>
      <c r="M12" s="19"/>
      <c r="N12" s="17"/>
      <c r="O12" s="19"/>
      <c r="P12" s="17"/>
      <c r="Q12" s="19"/>
      <c r="R12" s="17"/>
      <c r="S12" s="17"/>
    </row>
    <row r="13" spans="1:19" ht="29.1" customHeight="1" x14ac:dyDescent="0.2">
      <c r="A13" s="11" t="s">
        <v>42</v>
      </c>
      <c r="B13" s="20">
        <v>63</v>
      </c>
      <c r="C13" s="19">
        <f t="shared" ref="C13:C21" si="0">IF(B13=0,"-",B13/$S13*100)</f>
        <v>31.343283582089555</v>
      </c>
      <c r="D13" s="17">
        <v>22</v>
      </c>
      <c r="E13" s="19">
        <f t="shared" ref="E13:E21" si="1">IF(D13=0,"-",D13/$S13*100)</f>
        <v>10.945273631840797</v>
      </c>
      <c r="F13" s="17">
        <v>0</v>
      </c>
      <c r="G13" s="19" t="str">
        <f t="shared" ref="G13:G21" si="2">IF(F13=0,"-",F13/$S13*100)</f>
        <v>-</v>
      </c>
      <c r="H13" s="17">
        <v>51</v>
      </c>
      <c r="I13" s="19">
        <f t="shared" ref="I13:I21" si="3">IF(H13=0,"-",H13/$S13*100)</f>
        <v>25.373134328358208</v>
      </c>
      <c r="J13" s="17">
        <v>4</v>
      </c>
      <c r="K13" s="19">
        <f t="shared" ref="K13:K21" si="4">IF(J13=0,"-",J13/$S13*100)</f>
        <v>1.9900497512437811</v>
      </c>
      <c r="L13" s="17">
        <v>8</v>
      </c>
      <c r="M13" s="19">
        <f t="shared" ref="M13:M21" si="5">IF(L13=0,"-",L13/$S13*100)</f>
        <v>3.9800995024875623</v>
      </c>
      <c r="N13" s="17">
        <v>0</v>
      </c>
      <c r="O13" s="19" t="str">
        <f t="shared" ref="O13:O21" si="6">IF(N13=0,"-",N13/$S13*100)</f>
        <v>-</v>
      </c>
      <c r="P13" s="17">
        <f t="shared" ref="P13:P21" si="7">SUM(B13,D13,F13,H13,J13,L13,N13)</f>
        <v>148</v>
      </c>
      <c r="Q13" s="19">
        <f t="shared" ref="Q13:Q21" si="8">IF(P13=0,"-",P13/$S13*100)</f>
        <v>73.631840796019901</v>
      </c>
      <c r="R13" s="17">
        <v>53</v>
      </c>
      <c r="S13" s="17">
        <f t="shared" ref="S13:S20" si="9">SUM(P13,R13)</f>
        <v>201</v>
      </c>
    </row>
    <row r="14" spans="1:19" ht="29.1" customHeight="1" x14ac:dyDescent="0.2">
      <c r="A14" s="11" t="s">
        <v>8</v>
      </c>
      <c r="B14" s="20">
        <v>29</v>
      </c>
      <c r="C14" s="19">
        <f t="shared" si="0"/>
        <v>13.679245283018867</v>
      </c>
      <c r="D14" s="17">
        <v>13</v>
      </c>
      <c r="E14" s="19">
        <f t="shared" si="1"/>
        <v>6.132075471698113</v>
      </c>
      <c r="F14" s="17">
        <v>0</v>
      </c>
      <c r="G14" s="19" t="str">
        <f t="shared" si="2"/>
        <v>-</v>
      </c>
      <c r="H14" s="17">
        <v>19</v>
      </c>
      <c r="I14" s="19">
        <f t="shared" si="3"/>
        <v>8.9622641509433958</v>
      </c>
      <c r="J14" s="17">
        <v>3</v>
      </c>
      <c r="K14" s="19">
        <f t="shared" si="4"/>
        <v>1.4150943396226416</v>
      </c>
      <c r="L14" s="17">
        <v>20</v>
      </c>
      <c r="M14" s="19">
        <f t="shared" si="5"/>
        <v>9.433962264150944</v>
      </c>
      <c r="N14" s="17">
        <v>1</v>
      </c>
      <c r="O14" s="19">
        <f t="shared" si="6"/>
        <v>0.47169811320754718</v>
      </c>
      <c r="P14" s="17">
        <f t="shared" si="7"/>
        <v>85</v>
      </c>
      <c r="Q14" s="19">
        <f t="shared" si="8"/>
        <v>40.094339622641513</v>
      </c>
      <c r="R14" s="17">
        <v>127</v>
      </c>
      <c r="S14" s="17">
        <f t="shared" si="9"/>
        <v>212</v>
      </c>
    </row>
    <row r="15" spans="1:19" ht="29.1" customHeight="1" x14ac:dyDescent="0.2">
      <c r="A15" s="11" t="s">
        <v>9</v>
      </c>
      <c r="B15" s="20">
        <v>17</v>
      </c>
      <c r="C15" s="19">
        <f t="shared" si="0"/>
        <v>17.346938775510203</v>
      </c>
      <c r="D15" s="17">
        <v>9</v>
      </c>
      <c r="E15" s="19">
        <f t="shared" si="1"/>
        <v>9.183673469387756</v>
      </c>
      <c r="F15" s="17">
        <v>0</v>
      </c>
      <c r="G15" s="19" t="str">
        <f t="shared" si="2"/>
        <v>-</v>
      </c>
      <c r="H15" s="17">
        <v>26</v>
      </c>
      <c r="I15" s="19">
        <f t="shared" si="3"/>
        <v>26.530612244897959</v>
      </c>
      <c r="J15" s="17">
        <v>1</v>
      </c>
      <c r="K15" s="19">
        <f t="shared" si="4"/>
        <v>1.0204081632653061</v>
      </c>
      <c r="L15" s="17">
        <v>18</v>
      </c>
      <c r="M15" s="19">
        <f t="shared" si="5"/>
        <v>18.367346938775512</v>
      </c>
      <c r="N15" s="17">
        <v>0</v>
      </c>
      <c r="O15" s="19" t="str">
        <f t="shared" si="6"/>
        <v>-</v>
      </c>
      <c r="P15" s="17">
        <f t="shared" si="7"/>
        <v>71</v>
      </c>
      <c r="Q15" s="19">
        <f t="shared" si="8"/>
        <v>72.448979591836732</v>
      </c>
      <c r="R15" s="17">
        <v>27</v>
      </c>
      <c r="S15" s="17">
        <f t="shared" si="9"/>
        <v>98</v>
      </c>
    </row>
    <row r="16" spans="1:19" ht="29.1" customHeight="1" x14ac:dyDescent="0.2">
      <c r="A16" s="11" t="s">
        <v>10</v>
      </c>
      <c r="B16" s="20">
        <v>2</v>
      </c>
      <c r="C16" s="19">
        <v>0</v>
      </c>
      <c r="D16" s="17">
        <v>0</v>
      </c>
      <c r="E16" s="19" t="str">
        <f t="shared" si="1"/>
        <v>-</v>
      </c>
      <c r="F16" s="17">
        <v>0</v>
      </c>
      <c r="G16" s="19" t="str">
        <f t="shared" si="2"/>
        <v>-</v>
      </c>
      <c r="H16" s="17">
        <v>2</v>
      </c>
      <c r="I16" s="19">
        <f t="shared" si="3"/>
        <v>3.3898305084745761</v>
      </c>
      <c r="J16" s="17">
        <v>0</v>
      </c>
      <c r="K16" s="19" t="str">
        <f t="shared" si="4"/>
        <v>-</v>
      </c>
      <c r="L16" s="17">
        <v>0</v>
      </c>
      <c r="M16" s="19" t="str">
        <f t="shared" si="5"/>
        <v>-</v>
      </c>
      <c r="N16" s="17">
        <v>0</v>
      </c>
      <c r="O16" s="19" t="str">
        <f t="shared" si="6"/>
        <v>-</v>
      </c>
      <c r="P16" s="17">
        <f t="shared" si="7"/>
        <v>4</v>
      </c>
      <c r="Q16" s="19">
        <f t="shared" si="8"/>
        <v>6.7796610169491522</v>
      </c>
      <c r="R16" s="17">
        <v>55</v>
      </c>
      <c r="S16" s="17">
        <f t="shared" si="9"/>
        <v>59</v>
      </c>
    </row>
    <row r="17" spans="1:19" ht="29.1" customHeight="1" x14ac:dyDescent="0.2">
      <c r="A17" s="11" t="s">
        <v>11</v>
      </c>
      <c r="B17" s="20">
        <v>0</v>
      </c>
      <c r="C17" s="19" t="str">
        <f t="shared" si="0"/>
        <v>-</v>
      </c>
      <c r="D17" s="17">
        <v>0</v>
      </c>
      <c r="E17" s="19" t="str">
        <f t="shared" si="1"/>
        <v>-</v>
      </c>
      <c r="F17" s="17">
        <v>0</v>
      </c>
      <c r="G17" s="19" t="str">
        <f t="shared" si="2"/>
        <v>-</v>
      </c>
      <c r="H17" s="17">
        <v>0</v>
      </c>
      <c r="I17" s="19" t="str">
        <f t="shared" si="3"/>
        <v>-</v>
      </c>
      <c r="J17" s="17">
        <v>1</v>
      </c>
      <c r="K17" s="19">
        <f t="shared" si="4"/>
        <v>100</v>
      </c>
      <c r="L17" s="17">
        <v>0</v>
      </c>
      <c r="M17" s="19" t="str">
        <f t="shared" si="5"/>
        <v>-</v>
      </c>
      <c r="N17" s="17">
        <v>0</v>
      </c>
      <c r="O17" s="19" t="str">
        <f t="shared" si="6"/>
        <v>-</v>
      </c>
      <c r="P17" s="17">
        <f t="shared" si="7"/>
        <v>1</v>
      </c>
      <c r="Q17" s="19">
        <f t="shared" si="8"/>
        <v>100</v>
      </c>
      <c r="R17" s="17">
        <v>0</v>
      </c>
      <c r="S17" s="17">
        <f t="shared" si="9"/>
        <v>1</v>
      </c>
    </row>
    <row r="18" spans="1:19" ht="29.1" customHeight="1" x14ac:dyDescent="0.2">
      <c r="A18" s="11" t="s">
        <v>12</v>
      </c>
      <c r="B18" s="20">
        <v>2</v>
      </c>
      <c r="C18" s="19">
        <f t="shared" si="0"/>
        <v>5.1282051282051277</v>
      </c>
      <c r="D18" s="17">
        <v>1</v>
      </c>
      <c r="E18" s="19">
        <f t="shared" si="1"/>
        <v>2.5641025641025639</v>
      </c>
      <c r="F18" s="17">
        <v>0</v>
      </c>
      <c r="G18" s="19" t="str">
        <f t="shared" si="2"/>
        <v>-</v>
      </c>
      <c r="H18" s="17">
        <v>5</v>
      </c>
      <c r="I18" s="19">
        <f t="shared" si="3"/>
        <v>12.820512820512819</v>
      </c>
      <c r="J18" s="17">
        <v>1</v>
      </c>
      <c r="K18" s="19">
        <f t="shared" si="4"/>
        <v>2.5641025641025639</v>
      </c>
      <c r="L18" s="17">
        <v>28</v>
      </c>
      <c r="M18" s="19">
        <f t="shared" si="5"/>
        <v>71.794871794871796</v>
      </c>
      <c r="N18" s="17">
        <v>0</v>
      </c>
      <c r="O18" s="19" t="str">
        <f t="shared" si="6"/>
        <v>-</v>
      </c>
      <c r="P18" s="17">
        <f t="shared" si="7"/>
        <v>37</v>
      </c>
      <c r="Q18" s="19">
        <f t="shared" si="8"/>
        <v>94.871794871794862</v>
      </c>
      <c r="R18" s="17">
        <v>2</v>
      </c>
      <c r="S18" s="17">
        <f t="shared" si="9"/>
        <v>39</v>
      </c>
    </row>
    <row r="19" spans="1:19" ht="29.1" customHeight="1" x14ac:dyDescent="0.2">
      <c r="A19" s="11" t="s">
        <v>13</v>
      </c>
      <c r="B19" s="20">
        <v>0</v>
      </c>
      <c r="C19" s="19" t="str">
        <f t="shared" si="0"/>
        <v>-</v>
      </c>
      <c r="D19" s="17">
        <v>0</v>
      </c>
      <c r="E19" s="19" t="str">
        <f t="shared" si="1"/>
        <v>-</v>
      </c>
      <c r="F19" s="17">
        <v>0</v>
      </c>
      <c r="G19" s="19" t="str">
        <f t="shared" si="2"/>
        <v>-</v>
      </c>
      <c r="H19" s="17">
        <v>0</v>
      </c>
      <c r="I19" s="19" t="str">
        <f t="shared" si="3"/>
        <v>-</v>
      </c>
      <c r="J19" s="17">
        <v>0</v>
      </c>
      <c r="K19" s="19" t="str">
        <f t="shared" si="4"/>
        <v>-</v>
      </c>
      <c r="L19" s="17">
        <v>1</v>
      </c>
      <c r="M19" s="21">
        <f t="shared" si="5"/>
        <v>100</v>
      </c>
      <c r="N19" s="17">
        <v>0</v>
      </c>
      <c r="O19" s="19" t="str">
        <f t="shared" si="6"/>
        <v>-</v>
      </c>
      <c r="P19" s="17">
        <f t="shared" si="7"/>
        <v>1</v>
      </c>
      <c r="Q19" s="19">
        <f t="shared" si="8"/>
        <v>100</v>
      </c>
      <c r="R19" s="17">
        <v>0</v>
      </c>
      <c r="S19" s="17">
        <f>SUM(P19,R19)</f>
        <v>1</v>
      </c>
    </row>
    <row r="20" spans="1:19" ht="29.1" customHeight="1" x14ac:dyDescent="0.2">
      <c r="A20" s="11" t="s">
        <v>14</v>
      </c>
      <c r="B20" s="20">
        <v>0</v>
      </c>
      <c r="C20" s="19" t="str">
        <f t="shared" si="0"/>
        <v>-</v>
      </c>
      <c r="D20" s="17">
        <v>0</v>
      </c>
      <c r="E20" s="19" t="str">
        <f t="shared" si="1"/>
        <v>-</v>
      </c>
      <c r="F20" s="17">
        <v>0</v>
      </c>
      <c r="G20" s="19" t="str">
        <f t="shared" si="2"/>
        <v>-</v>
      </c>
      <c r="H20" s="17">
        <v>0</v>
      </c>
      <c r="I20" s="19" t="str">
        <f t="shared" si="3"/>
        <v>-</v>
      </c>
      <c r="J20" s="17">
        <v>0</v>
      </c>
      <c r="K20" s="19" t="str">
        <f t="shared" si="4"/>
        <v>-</v>
      </c>
      <c r="L20" s="17">
        <v>2</v>
      </c>
      <c r="M20" s="19">
        <f t="shared" si="5"/>
        <v>22.222222222222221</v>
      </c>
      <c r="N20" s="17">
        <v>0</v>
      </c>
      <c r="O20" s="19" t="str">
        <f t="shared" si="6"/>
        <v>-</v>
      </c>
      <c r="P20" s="17">
        <f t="shared" si="7"/>
        <v>2</v>
      </c>
      <c r="Q20" s="19">
        <f t="shared" si="8"/>
        <v>22.222222222222221</v>
      </c>
      <c r="R20" s="17">
        <v>7</v>
      </c>
      <c r="S20" s="17">
        <f t="shared" si="9"/>
        <v>9</v>
      </c>
    </row>
    <row r="21" spans="1:19" ht="29.1" customHeight="1" x14ac:dyDescent="0.2">
      <c r="A21" s="11" t="s">
        <v>15</v>
      </c>
      <c r="B21" s="20">
        <v>0</v>
      </c>
      <c r="C21" s="19" t="str">
        <f t="shared" si="0"/>
        <v>-</v>
      </c>
      <c r="D21" s="17">
        <v>0</v>
      </c>
      <c r="E21" s="19" t="str">
        <f t="shared" si="1"/>
        <v>-</v>
      </c>
      <c r="F21" s="17">
        <v>0</v>
      </c>
      <c r="G21" s="19" t="str">
        <f t="shared" si="2"/>
        <v>-</v>
      </c>
      <c r="H21" s="17">
        <v>1</v>
      </c>
      <c r="I21" s="19">
        <f t="shared" si="3"/>
        <v>100</v>
      </c>
      <c r="J21" s="17">
        <v>0</v>
      </c>
      <c r="K21" s="19" t="str">
        <f t="shared" si="4"/>
        <v>-</v>
      </c>
      <c r="L21" s="17">
        <v>0</v>
      </c>
      <c r="M21" s="21" t="str">
        <f t="shared" si="5"/>
        <v>-</v>
      </c>
      <c r="N21" s="17">
        <v>0</v>
      </c>
      <c r="O21" s="19" t="str">
        <f t="shared" si="6"/>
        <v>-</v>
      </c>
      <c r="P21" s="17">
        <f t="shared" si="7"/>
        <v>1</v>
      </c>
      <c r="Q21" s="19">
        <f t="shared" si="8"/>
        <v>100</v>
      </c>
      <c r="R21" s="17">
        <v>0</v>
      </c>
      <c r="S21" s="17">
        <f>SUM(P21,R21)</f>
        <v>1</v>
      </c>
    </row>
    <row r="22" spans="1:19" ht="20.399999999999999" customHeight="1" x14ac:dyDescent="0.2">
      <c r="A22" s="14"/>
      <c r="B22" s="20"/>
      <c r="C22" s="19"/>
      <c r="D22" s="17"/>
      <c r="E22" s="19"/>
      <c r="F22" s="17"/>
      <c r="G22" s="19"/>
      <c r="H22" s="17"/>
      <c r="I22" s="19"/>
      <c r="J22" s="17"/>
      <c r="K22" s="19"/>
      <c r="L22" s="17"/>
      <c r="M22" s="19"/>
      <c r="N22" s="17"/>
      <c r="O22" s="19"/>
      <c r="P22" s="17"/>
      <c r="Q22" s="19"/>
      <c r="R22" s="17"/>
      <c r="S22" s="22"/>
    </row>
    <row r="23" spans="1:19" ht="29.1" customHeight="1" x14ac:dyDescent="0.2">
      <c r="A23" s="14" t="s">
        <v>16</v>
      </c>
      <c r="B23" s="23">
        <f>SUM(B24)</f>
        <v>4</v>
      </c>
      <c r="C23" s="24">
        <f>IF(B23=0,"-",B23/$S23*100)</f>
        <v>5.3333333333333339</v>
      </c>
      <c r="D23" s="25">
        <f>SUM(D24)</f>
        <v>0</v>
      </c>
      <c r="E23" s="24" t="str">
        <f>IF(D23=0,"-",D23/$S23*100)</f>
        <v>-</v>
      </c>
      <c r="F23" s="25">
        <f>SUM(F24)</f>
        <v>0</v>
      </c>
      <c r="G23" s="24" t="str">
        <f>IF(F23=0,"-",F23/$S23*100)</f>
        <v>-</v>
      </c>
      <c r="H23" s="25">
        <f>SUM(H24)</f>
        <v>3</v>
      </c>
      <c r="I23" s="24">
        <f>IF(H23=0,"-",H23/$S23*100)</f>
        <v>4</v>
      </c>
      <c r="J23" s="25">
        <f>SUM(J24)</f>
        <v>0</v>
      </c>
      <c r="K23" s="24" t="str">
        <f>IF(J23=0,"-",J23/$S23*100)</f>
        <v>-</v>
      </c>
      <c r="L23" s="25">
        <f>SUM(L24)</f>
        <v>0</v>
      </c>
      <c r="M23" s="24" t="str">
        <f>IF(L23=0,"-",L23/$S23*100)</f>
        <v>-</v>
      </c>
      <c r="N23" s="25">
        <f>SUM(N24)</f>
        <v>0</v>
      </c>
      <c r="O23" s="24" t="str">
        <f>IF(N23=0,"-",N23/$S23*100)</f>
        <v>-</v>
      </c>
      <c r="P23" s="25">
        <f>SUM(P24)</f>
        <v>7</v>
      </c>
      <c r="Q23" s="24">
        <f>IF(P23=0,"-",P23/$S23*100)</f>
        <v>9.3333333333333339</v>
      </c>
      <c r="R23" s="25">
        <f>SUM(R24)</f>
        <v>68</v>
      </c>
      <c r="S23" s="25">
        <f>SUM(P23,R23)</f>
        <v>75</v>
      </c>
    </row>
    <row r="24" spans="1:19" ht="29.1" customHeight="1" x14ac:dyDescent="0.2">
      <c r="A24" s="15" t="s">
        <v>17</v>
      </c>
      <c r="B24" s="20">
        <v>4</v>
      </c>
      <c r="C24" s="19">
        <f>IF(B24=0,"-",B24/$S24*100)</f>
        <v>5.3333333333333339</v>
      </c>
      <c r="D24" s="17">
        <v>0</v>
      </c>
      <c r="E24" s="19" t="str">
        <f>IF(D24=0,"-",D24/$S24*100)</f>
        <v>-</v>
      </c>
      <c r="F24" s="17">
        <v>0</v>
      </c>
      <c r="G24" s="19" t="str">
        <f>IF(F24=0,"-",F24/$S24*100)</f>
        <v>-</v>
      </c>
      <c r="H24" s="17">
        <v>3</v>
      </c>
      <c r="I24" s="19">
        <f>IF(H24=0,"-",H24/$S24*100)</f>
        <v>4</v>
      </c>
      <c r="J24" s="17">
        <v>0</v>
      </c>
      <c r="K24" s="19" t="str">
        <f>IF(J24=0,"-",J24/$S24*100)</f>
        <v>-</v>
      </c>
      <c r="L24" s="17">
        <v>0</v>
      </c>
      <c r="M24" s="19" t="str">
        <f>IF(L24=0,"-",L24/$S24*100)</f>
        <v>-</v>
      </c>
      <c r="N24" s="17">
        <v>0</v>
      </c>
      <c r="O24" s="19" t="str">
        <f>IF(N24=0,"-",N24/$S24*100)</f>
        <v>-</v>
      </c>
      <c r="P24" s="17">
        <f>SUM(B24,D24,F24,H24,J24,L24,N24)</f>
        <v>7</v>
      </c>
      <c r="Q24" s="19">
        <f>IF(P24=0,"-",P24/$S24*100)</f>
        <v>9.3333333333333339</v>
      </c>
      <c r="R24" s="17">
        <v>68</v>
      </c>
      <c r="S24" s="17">
        <f>SUM(P24,R24)</f>
        <v>75</v>
      </c>
    </row>
    <row r="25" spans="1:19" ht="20.399999999999999" customHeight="1" x14ac:dyDescent="0.2">
      <c r="A25" s="14"/>
      <c r="B25" s="20"/>
      <c r="C25" s="19"/>
      <c r="D25" s="17"/>
      <c r="E25" s="19"/>
      <c r="F25" s="17"/>
      <c r="G25" s="19"/>
      <c r="H25" s="17"/>
      <c r="I25" s="19"/>
      <c r="J25" s="17"/>
      <c r="K25" s="19"/>
      <c r="L25" s="17"/>
      <c r="M25" s="19"/>
      <c r="N25" s="17"/>
      <c r="O25" s="19"/>
      <c r="P25" s="17"/>
      <c r="Q25" s="19"/>
      <c r="R25" s="17"/>
      <c r="S25" s="17"/>
    </row>
    <row r="26" spans="1:19" ht="29.1" customHeight="1" x14ac:dyDescent="0.2">
      <c r="A26" s="14" t="s">
        <v>18</v>
      </c>
      <c r="B26" s="23">
        <f>SUM(B27)</f>
        <v>1</v>
      </c>
      <c r="C26" s="24">
        <f>IF(B26=0,"-",B26/$S26*100)</f>
        <v>25</v>
      </c>
      <c r="D26" s="25">
        <f>SUM(D27)</f>
        <v>0</v>
      </c>
      <c r="E26" s="24" t="str">
        <f>IF(D26=0,"-",D26/$S26*100)</f>
        <v>-</v>
      </c>
      <c r="F26" s="25">
        <f>SUM(F27)</f>
        <v>0</v>
      </c>
      <c r="G26" s="24" t="str">
        <f>IF(F26=0,"-",F26/$S26*100)</f>
        <v>-</v>
      </c>
      <c r="H26" s="25">
        <f>SUM(H27)</f>
        <v>0</v>
      </c>
      <c r="I26" s="24" t="str">
        <f>IF(H26=0,"-",H26/$S26*100)</f>
        <v>-</v>
      </c>
      <c r="J26" s="25">
        <f>SUM(J27)</f>
        <v>0</v>
      </c>
      <c r="K26" s="24" t="str">
        <f>IF(J26=0,"-",J26/$S26*100)</f>
        <v>-</v>
      </c>
      <c r="L26" s="25">
        <f>SUM(L27)</f>
        <v>0</v>
      </c>
      <c r="M26" s="26" t="str">
        <f>IF(L26=0,"-",L26/$S26*100)</f>
        <v>-</v>
      </c>
      <c r="N26" s="25">
        <f>SUM(N27)</f>
        <v>0</v>
      </c>
      <c r="O26" s="24" t="str">
        <f>IF(N26=0,"-",N26/$S26*100)</f>
        <v>-</v>
      </c>
      <c r="P26" s="25">
        <f>SUM(P27)</f>
        <v>1</v>
      </c>
      <c r="Q26" s="26">
        <f>IF(P26=0,"-",P26/$S26*100)</f>
        <v>25</v>
      </c>
      <c r="R26" s="25">
        <f>SUM(R27)</f>
        <v>3</v>
      </c>
      <c r="S26" s="25">
        <f>SUM(P26,R26)</f>
        <v>4</v>
      </c>
    </row>
    <row r="27" spans="1:19" ht="29.1" customHeight="1" x14ac:dyDescent="0.2">
      <c r="A27" s="15" t="s">
        <v>19</v>
      </c>
      <c r="B27" s="20">
        <v>1</v>
      </c>
      <c r="C27" s="19">
        <f>IF(B27=0,"-",B27/$S27*100)</f>
        <v>25</v>
      </c>
      <c r="D27" s="17">
        <v>0</v>
      </c>
      <c r="E27" s="19" t="str">
        <f>IF(D27=0,"-",D27/$S27*100)</f>
        <v>-</v>
      </c>
      <c r="F27" s="17">
        <v>0</v>
      </c>
      <c r="G27" s="19" t="str">
        <f>IF(F27=0,"-",F27/$S27*100)</f>
        <v>-</v>
      </c>
      <c r="H27" s="17">
        <v>0</v>
      </c>
      <c r="I27" s="19" t="str">
        <f>IF(H27=0,"-",H27/$S27*100)</f>
        <v>-</v>
      </c>
      <c r="J27" s="17">
        <v>0</v>
      </c>
      <c r="K27" s="19" t="str">
        <f>IF(J27=0,"-",J27/$S27*100)</f>
        <v>-</v>
      </c>
      <c r="L27" s="17">
        <v>0</v>
      </c>
      <c r="M27" s="21" t="str">
        <f>IF(L27=0,"-",L27/$S27*100)</f>
        <v>-</v>
      </c>
      <c r="N27" s="17">
        <v>0</v>
      </c>
      <c r="O27" s="19" t="str">
        <f>IF(N27=0,"-",N27/$S27*100)</f>
        <v>-</v>
      </c>
      <c r="P27" s="17">
        <f>SUM(B27,D27,F27,H27,J27,L27,N27)</f>
        <v>1</v>
      </c>
      <c r="Q27" s="21">
        <f>IF(P27=0,"-",P27/$S27*100)</f>
        <v>25</v>
      </c>
      <c r="R27" s="17">
        <v>3</v>
      </c>
      <c r="S27" s="17">
        <f>SUM(P27,R27)</f>
        <v>4</v>
      </c>
    </row>
    <row r="28" spans="1:19" ht="20.399999999999999" customHeight="1" x14ac:dyDescent="0.2">
      <c r="A28" s="14"/>
      <c r="B28" s="20"/>
      <c r="C28" s="19"/>
      <c r="D28" s="17"/>
      <c r="E28" s="19"/>
      <c r="F28" s="17"/>
      <c r="G28" s="19"/>
      <c r="H28" s="17"/>
      <c r="I28" s="19"/>
      <c r="J28" s="17"/>
      <c r="K28" s="19"/>
      <c r="L28" s="17"/>
      <c r="M28" s="19"/>
      <c r="N28" s="17"/>
      <c r="O28" s="19"/>
      <c r="P28" s="17"/>
      <c r="Q28" s="19"/>
      <c r="R28" s="17"/>
      <c r="S28" s="17"/>
    </row>
    <row r="29" spans="1:19" ht="29.1" customHeight="1" x14ac:dyDescent="0.2">
      <c r="A29" s="14" t="s">
        <v>20</v>
      </c>
      <c r="B29" s="23">
        <f>SUM(B30:B31)</f>
        <v>0</v>
      </c>
      <c r="C29" s="24" t="str">
        <f>IF(B29=0,"-",B29/$S29*100)</f>
        <v>-</v>
      </c>
      <c r="D29" s="25">
        <f>SUM(D30:D31)</f>
        <v>0</v>
      </c>
      <c r="E29" s="24" t="str">
        <f>IF(D29=0,"-",D29/$S29*100)</f>
        <v>-</v>
      </c>
      <c r="F29" s="25">
        <f>SUM(F30:F31)</f>
        <v>0</v>
      </c>
      <c r="G29" s="24" t="str">
        <f>IF(F29=0,"-",F29/$S29*100)</f>
        <v>-</v>
      </c>
      <c r="H29" s="25">
        <f>SUM(H30:H31)</f>
        <v>0</v>
      </c>
      <c r="I29" s="24" t="str">
        <f>IF(H29=0,"-",H29/$S29*100)</f>
        <v>-</v>
      </c>
      <c r="J29" s="25">
        <f>SUM(J30:J31)</f>
        <v>0</v>
      </c>
      <c r="K29" s="24" t="str">
        <f>IF(J29=0,"-",J29/$S29*100)</f>
        <v>-</v>
      </c>
      <c r="L29" s="25">
        <f>SUM(L30:L31)</f>
        <v>0</v>
      </c>
      <c r="M29" s="24" t="str">
        <f>IF(L29=0,"-",L29/$S29*100)</f>
        <v>-</v>
      </c>
      <c r="N29" s="25">
        <f>SUM(N30:N31)</f>
        <v>0</v>
      </c>
      <c r="O29" s="24" t="str">
        <f>IF(N29=0,"-",N29/$S29*100)</f>
        <v>-</v>
      </c>
      <c r="P29" s="25">
        <f>SUM(P30:P31)</f>
        <v>0</v>
      </c>
      <c r="Q29" s="24" t="str">
        <f>IF(P29=0,"-",P29/$S29*100)</f>
        <v>-</v>
      </c>
      <c r="R29" s="25">
        <f>SUM(R30:R31)</f>
        <v>0</v>
      </c>
      <c r="S29" s="25">
        <f>SUM(P29,R29)</f>
        <v>0</v>
      </c>
    </row>
    <row r="30" spans="1:19" ht="29.1" customHeight="1" x14ac:dyDescent="0.2">
      <c r="A30" s="15" t="s">
        <v>21</v>
      </c>
      <c r="B30" s="21">
        <v>0</v>
      </c>
      <c r="C30" s="19" t="str">
        <f>IF(B30=0,"-",B30/$S30*100)</f>
        <v>-</v>
      </c>
      <c r="D30" s="19">
        <v>0</v>
      </c>
      <c r="E30" s="19" t="str">
        <f>IF(D30=0,"-",D30/$S30*100)</f>
        <v>-</v>
      </c>
      <c r="F30" s="19">
        <v>0</v>
      </c>
      <c r="G30" s="19" t="str">
        <f>IF(F30=0,"-",F30/$S30*100)</f>
        <v>-</v>
      </c>
      <c r="H30" s="19">
        <v>0</v>
      </c>
      <c r="I30" s="19" t="str">
        <f>IF(H30=0,"-",H30/$S30*100)</f>
        <v>-</v>
      </c>
      <c r="J30" s="19">
        <v>0</v>
      </c>
      <c r="K30" s="19" t="str">
        <f>IF(J30=0,"-",J30/$S30*100)</f>
        <v>-</v>
      </c>
      <c r="L30" s="19">
        <v>0</v>
      </c>
      <c r="M30" s="19" t="str">
        <f>IF(L30=0,"-",L30/$S30*100)</f>
        <v>-</v>
      </c>
      <c r="N30" s="19">
        <v>0</v>
      </c>
      <c r="O30" s="19" t="str">
        <f>IF(N30=0,"-",N30/$S30*100)</f>
        <v>-</v>
      </c>
      <c r="P30" s="21">
        <f>SUM(B30,D30,F30,H30,J30,L30,N30)</f>
        <v>0</v>
      </c>
      <c r="Q30" s="19" t="str">
        <f>IF(P30=0,"-",P30/$S30*100)</f>
        <v>-</v>
      </c>
      <c r="R30" s="19">
        <v>0</v>
      </c>
      <c r="S30" s="21">
        <f>SUM(P30,R30)</f>
        <v>0</v>
      </c>
    </row>
    <row r="31" spans="1:19" ht="29.1" customHeight="1" x14ac:dyDescent="0.2">
      <c r="A31" s="15" t="s">
        <v>22</v>
      </c>
      <c r="B31" s="19">
        <v>0</v>
      </c>
      <c r="C31" s="19" t="str">
        <f>IF(B31=0,"-",B31/$S31*100)</f>
        <v>-</v>
      </c>
      <c r="D31" s="19">
        <v>0</v>
      </c>
      <c r="E31" s="19" t="str">
        <f>IF(D31=0,"-",D31/$S31*100)</f>
        <v>-</v>
      </c>
      <c r="F31" s="19">
        <v>0</v>
      </c>
      <c r="G31" s="19" t="str">
        <f>IF(F31=0,"-",F31/$S31*100)</f>
        <v>-</v>
      </c>
      <c r="H31" s="19">
        <v>0</v>
      </c>
      <c r="I31" s="19" t="str">
        <f>IF(H31=0,"-",H31/$S31*100)</f>
        <v>-</v>
      </c>
      <c r="J31" s="19">
        <v>0</v>
      </c>
      <c r="K31" s="19" t="str">
        <f>IF(J31=0,"-",J31/$S31*100)</f>
        <v>-</v>
      </c>
      <c r="L31" s="19">
        <v>0</v>
      </c>
      <c r="M31" s="19" t="str">
        <f>IF(L31=0,"-",L31/$S31*100)</f>
        <v>-</v>
      </c>
      <c r="N31" s="19">
        <v>0</v>
      </c>
      <c r="O31" s="19" t="str">
        <f>IF(N31=0,"-",N31/$S31*100)</f>
        <v>-</v>
      </c>
      <c r="P31" s="19">
        <f>SUM(B31,D31,F31,H31,J31,L31,N31)</f>
        <v>0</v>
      </c>
      <c r="Q31" s="19" t="str">
        <f>IF(P31=0,"-",P31/$S31*100)</f>
        <v>-</v>
      </c>
      <c r="R31" s="19">
        <v>0</v>
      </c>
      <c r="S31" s="19">
        <f>SUM(P31,R31)</f>
        <v>0</v>
      </c>
    </row>
    <row r="32" spans="1:19" ht="20.399999999999999" customHeight="1" x14ac:dyDescent="0.2">
      <c r="A32" s="14"/>
      <c r="B32" s="20"/>
      <c r="C32" s="19"/>
      <c r="D32" s="17"/>
      <c r="E32" s="19"/>
      <c r="F32" s="17"/>
      <c r="G32" s="19"/>
      <c r="H32" s="17"/>
      <c r="I32" s="19"/>
      <c r="J32" s="17"/>
      <c r="K32" s="19"/>
      <c r="L32" s="17"/>
      <c r="M32" s="19"/>
      <c r="N32" s="17"/>
      <c r="O32" s="19"/>
      <c r="P32" s="17"/>
      <c r="Q32" s="19"/>
      <c r="R32" s="17"/>
      <c r="S32" s="17"/>
    </row>
    <row r="33" spans="1:19" ht="29.1" customHeight="1" x14ac:dyDescent="0.2">
      <c r="A33" s="14" t="s">
        <v>23</v>
      </c>
      <c r="B33" s="23">
        <f>SUM(B34:B39)</f>
        <v>1</v>
      </c>
      <c r="C33" s="24">
        <f>IF(B33=0,"-",B33/$S33*100)</f>
        <v>3.7037037037037033</v>
      </c>
      <c r="D33" s="25">
        <f>SUM(D34:D39)</f>
        <v>3</v>
      </c>
      <c r="E33" s="24">
        <f>IF(D33=0,"-",D33/$S33*100)</f>
        <v>11.111111111111111</v>
      </c>
      <c r="F33" s="25">
        <f>SUM(F34:F39)</f>
        <v>0</v>
      </c>
      <c r="G33" s="24" t="str">
        <f>IF(F33=0,"-",F33/$S33*100)</f>
        <v>-</v>
      </c>
      <c r="H33" s="25">
        <f>SUM(H34:H39)</f>
        <v>2</v>
      </c>
      <c r="I33" s="24">
        <f>IF(H33=0,"-",H33/$S33*100)</f>
        <v>7.4074074074074066</v>
      </c>
      <c r="J33" s="25">
        <f>SUM(J34:J39)</f>
        <v>0</v>
      </c>
      <c r="K33" s="24" t="str">
        <f>IF(J33=0,"-",J33/$S33*100)</f>
        <v>-</v>
      </c>
      <c r="L33" s="25">
        <f>SUM(L34:L39)</f>
        <v>12</v>
      </c>
      <c r="M33" s="24">
        <f>IF(L33=0,"-",L33/$S33*100)</f>
        <v>44.444444444444443</v>
      </c>
      <c r="N33" s="25">
        <f>SUM(N34:N39)</f>
        <v>0</v>
      </c>
      <c r="O33" s="24" t="str">
        <f>IF(N33=0,"-",N33/$S33*100)</f>
        <v>-</v>
      </c>
      <c r="P33" s="25">
        <f>SUM(P34:P39)</f>
        <v>18</v>
      </c>
      <c r="Q33" s="24">
        <f>IF(P33=0,"-",P33/$S33*100)</f>
        <v>66.666666666666657</v>
      </c>
      <c r="R33" s="25">
        <f>SUM(R34:R39)</f>
        <v>9</v>
      </c>
      <c r="S33" s="25">
        <f>SUM(P33,R33)</f>
        <v>27</v>
      </c>
    </row>
    <row r="34" spans="1:19" ht="29.1" customHeight="1" x14ac:dyDescent="0.2">
      <c r="A34" s="15" t="s">
        <v>24</v>
      </c>
      <c r="B34" s="20">
        <v>0</v>
      </c>
      <c r="C34" s="19" t="str">
        <f t="shared" ref="C34:C39" si="10">IF(B34=0,"-",B34/$S34*100)</f>
        <v>-</v>
      </c>
      <c r="D34" s="17">
        <v>0</v>
      </c>
      <c r="E34" s="21" t="str">
        <f t="shared" ref="E34:E39" si="11">IF(D34=0,"-",D34/$S34*100)</f>
        <v>-</v>
      </c>
      <c r="F34" s="17">
        <v>0</v>
      </c>
      <c r="G34" s="19" t="str">
        <f t="shared" ref="G34:G39" si="12">IF(F34=0,"-",F34/$S34*100)</f>
        <v>-</v>
      </c>
      <c r="H34" s="17">
        <v>0</v>
      </c>
      <c r="I34" s="19" t="str">
        <f t="shared" ref="I34:I39" si="13">IF(H34=0,"-",H34/$S34*100)</f>
        <v>-</v>
      </c>
      <c r="J34" s="17">
        <v>0</v>
      </c>
      <c r="K34" s="19" t="str">
        <f t="shared" ref="K34:K39" si="14">IF(J34=0,"-",J34/$S34*100)</f>
        <v>-</v>
      </c>
      <c r="L34" s="17">
        <v>0</v>
      </c>
      <c r="M34" s="19" t="str">
        <f t="shared" ref="M34:M39" si="15">IF(L34=0,"-",L34/$S34*100)</f>
        <v>-</v>
      </c>
      <c r="N34" s="17">
        <v>0</v>
      </c>
      <c r="O34" s="19" t="str">
        <f t="shared" ref="O34:O39" si="16">IF(N34=0,"-",N34/$S34*100)</f>
        <v>-</v>
      </c>
      <c r="P34" s="17">
        <f t="shared" ref="P34:P39" si="17">SUM(B34,D34,F34,H34,J34,L34,N34)</f>
        <v>0</v>
      </c>
      <c r="Q34" s="19" t="str">
        <f t="shared" ref="Q34:Q39" si="18">IF(P34=0,"-",P34/$S34*100)</f>
        <v>-</v>
      </c>
      <c r="R34" s="17">
        <v>1</v>
      </c>
      <c r="S34" s="17">
        <f t="shared" ref="S34:S39" si="19">SUM(P34,R34)</f>
        <v>1</v>
      </c>
    </row>
    <row r="35" spans="1:19" ht="29.1" customHeight="1" x14ac:dyDescent="0.2">
      <c r="A35" s="15" t="s">
        <v>25</v>
      </c>
      <c r="B35" s="20">
        <v>0</v>
      </c>
      <c r="C35" s="19" t="str">
        <f t="shared" si="10"/>
        <v>-</v>
      </c>
      <c r="D35" s="17">
        <v>0</v>
      </c>
      <c r="E35" s="19" t="str">
        <f t="shared" si="11"/>
        <v>-</v>
      </c>
      <c r="F35" s="17">
        <v>0</v>
      </c>
      <c r="G35" s="19" t="str">
        <f t="shared" si="12"/>
        <v>-</v>
      </c>
      <c r="H35" s="17">
        <v>0</v>
      </c>
      <c r="I35" s="19" t="str">
        <f t="shared" si="13"/>
        <v>-</v>
      </c>
      <c r="J35" s="17">
        <v>0</v>
      </c>
      <c r="K35" s="19" t="str">
        <f t="shared" si="14"/>
        <v>-</v>
      </c>
      <c r="L35" s="17">
        <v>0</v>
      </c>
      <c r="M35" s="19">
        <v>0</v>
      </c>
      <c r="N35" s="17">
        <v>0</v>
      </c>
      <c r="O35" s="19" t="str">
        <f t="shared" si="16"/>
        <v>-</v>
      </c>
      <c r="P35" s="17">
        <f t="shared" si="17"/>
        <v>0</v>
      </c>
      <c r="Q35" s="19" t="str">
        <f t="shared" si="18"/>
        <v>-</v>
      </c>
      <c r="R35" s="17">
        <v>6</v>
      </c>
      <c r="S35" s="17">
        <f t="shared" si="19"/>
        <v>6</v>
      </c>
    </row>
    <row r="36" spans="1:19" ht="29.1" customHeight="1" x14ac:dyDescent="0.2">
      <c r="A36" s="15" t="s">
        <v>26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</row>
    <row r="37" spans="1:19" ht="29.1" customHeight="1" x14ac:dyDescent="0.2">
      <c r="A37" s="15" t="s">
        <v>27</v>
      </c>
      <c r="B37" s="19">
        <v>0</v>
      </c>
      <c r="C37" s="19" t="str">
        <f t="shared" si="10"/>
        <v>-</v>
      </c>
      <c r="D37" s="19">
        <v>0</v>
      </c>
      <c r="E37" s="19" t="str">
        <f t="shared" si="11"/>
        <v>-</v>
      </c>
      <c r="F37" s="19">
        <v>0</v>
      </c>
      <c r="G37" s="19" t="str">
        <f t="shared" si="12"/>
        <v>-</v>
      </c>
      <c r="H37" s="21">
        <v>0</v>
      </c>
      <c r="I37" s="19" t="str">
        <f t="shared" si="13"/>
        <v>-</v>
      </c>
      <c r="J37" s="19">
        <v>0</v>
      </c>
      <c r="K37" s="19" t="str">
        <f t="shared" si="14"/>
        <v>-</v>
      </c>
      <c r="L37" s="21">
        <v>0</v>
      </c>
      <c r="M37" s="19" t="str">
        <f t="shared" si="15"/>
        <v>-</v>
      </c>
      <c r="N37" s="19">
        <v>0</v>
      </c>
      <c r="O37" s="19" t="str">
        <f t="shared" si="16"/>
        <v>-</v>
      </c>
      <c r="P37" s="17">
        <f t="shared" si="17"/>
        <v>0</v>
      </c>
      <c r="Q37" s="19" t="str">
        <f t="shared" si="18"/>
        <v>-</v>
      </c>
      <c r="R37" s="21">
        <v>0</v>
      </c>
      <c r="S37" s="17">
        <f t="shared" si="19"/>
        <v>0</v>
      </c>
    </row>
    <row r="38" spans="1:19" ht="29.1" customHeight="1" x14ac:dyDescent="0.2">
      <c r="A38" s="15" t="s">
        <v>28</v>
      </c>
      <c r="B38" s="20">
        <v>1</v>
      </c>
      <c r="C38" s="19">
        <f t="shared" si="10"/>
        <v>5.5555555555555554</v>
      </c>
      <c r="D38" s="17">
        <v>3</v>
      </c>
      <c r="E38" s="19">
        <f t="shared" si="11"/>
        <v>16.666666666666664</v>
      </c>
      <c r="F38" s="17">
        <v>0</v>
      </c>
      <c r="G38" s="19" t="str">
        <f t="shared" si="12"/>
        <v>-</v>
      </c>
      <c r="H38" s="17">
        <v>2</v>
      </c>
      <c r="I38" s="19">
        <f t="shared" si="13"/>
        <v>11.111111111111111</v>
      </c>
      <c r="J38" s="17">
        <v>0</v>
      </c>
      <c r="K38" s="19" t="str">
        <f t="shared" si="14"/>
        <v>-</v>
      </c>
      <c r="L38" s="17">
        <v>12</v>
      </c>
      <c r="M38" s="19">
        <f t="shared" si="15"/>
        <v>66.666666666666657</v>
      </c>
      <c r="N38" s="17">
        <v>0</v>
      </c>
      <c r="O38" s="19" t="str">
        <f t="shared" si="16"/>
        <v>-</v>
      </c>
      <c r="P38" s="17">
        <f t="shared" si="17"/>
        <v>18</v>
      </c>
      <c r="Q38" s="19">
        <f t="shared" si="18"/>
        <v>100</v>
      </c>
      <c r="R38" s="17">
        <v>0</v>
      </c>
      <c r="S38" s="17">
        <f t="shared" si="19"/>
        <v>18</v>
      </c>
    </row>
    <row r="39" spans="1:19" ht="29.1" customHeight="1" x14ac:dyDescent="0.2">
      <c r="A39" s="15" t="s">
        <v>29</v>
      </c>
      <c r="B39" s="19">
        <v>0</v>
      </c>
      <c r="C39" s="19" t="str">
        <f t="shared" si="10"/>
        <v>-</v>
      </c>
      <c r="D39" s="21">
        <v>0</v>
      </c>
      <c r="E39" s="19" t="str">
        <f t="shared" si="11"/>
        <v>-</v>
      </c>
      <c r="F39" s="19">
        <v>0</v>
      </c>
      <c r="G39" s="19" t="str">
        <f t="shared" si="12"/>
        <v>-</v>
      </c>
      <c r="H39" s="21">
        <v>0</v>
      </c>
      <c r="I39" s="19" t="str">
        <f t="shared" si="13"/>
        <v>-</v>
      </c>
      <c r="J39" s="19">
        <v>0</v>
      </c>
      <c r="K39" s="19" t="str">
        <f t="shared" si="14"/>
        <v>-</v>
      </c>
      <c r="L39" s="17">
        <v>0</v>
      </c>
      <c r="M39" s="19" t="str">
        <f t="shared" si="15"/>
        <v>-</v>
      </c>
      <c r="N39" s="19">
        <v>0</v>
      </c>
      <c r="O39" s="19" t="str">
        <f t="shared" si="16"/>
        <v>-</v>
      </c>
      <c r="P39" s="17">
        <f t="shared" si="17"/>
        <v>0</v>
      </c>
      <c r="Q39" s="19" t="str">
        <f t="shared" si="18"/>
        <v>-</v>
      </c>
      <c r="R39" s="17">
        <v>2</v>
      </c>
      <c r="S39" s="17">
        <f t="shared" si="19"/>
        <v>2</v>
      </c>
    </row>
    <row r="40" spans="1:19" ht="20.399999999999999" customHeight="1" x14ac:dyDescent="0.2">
      <c r="A40" s="14"/>
      <c r="B40" s="20"/>
      <c r="C40" s="19"/>
      <c r="D40" s="17"/>
      <c r="E40" s="19"/>
      <c r="F40" s="17"/>
      <c r="G40" s="19"/>
      <c r="H40" s="17"/>
      <c r="I40" s="19"/>
      <c r="J40" s="17"/>
      <c r="K40" s="19"/>
      <c r="L40" s="17"/>
      <c r="M40" s="19"/>
      <c r="N40" s="17"/>
      <c r="O40" s="19"/>
      <c r="P40" s="17"/>
      <c r="Q40" s="19"/>
      <c r="R40" s="17"/>
      <c r="S40" s="17"/>
    </row>
    <row r="41" spans="1:19" ht="29.1" customHeight="1" x14ac:dyDescent="0.2">
      <c r="A41" s="14" t="s">
        <v>30</v>
      </c>
      <c r="B41" s="23">
        <f>SUM(B42:B45)</f>
        <v>0</v>
      </c>
      <c r="C41" s="27" t="str">
        <f>IF(B41=0,"-",B41/$S41*100)</f>
        <v>-</v>
      </c>
      <c r="D41" s="28">
        <f>SUM(D42:D45)</f>
        <v>0</v>
      </c>
      <c r="E41" s="27" t="str">
        <f>IF(D41=0,"-",D41/$S41*100)</f>
        <v>-</v>
      </c>
      <c r="F41" s="28">
        <f>SUM(F42:F45)</f>
        <v>0</v>
      </c>
      <c r="G41" s="27" t="str">
        <f>IF(F41=0,"-",F41/$S41*100)</f>
        <v>-</v>
      </c>
      <c r="H41" s="28">
        <f>SUM(H42:H45)</f>
        <v>0</v>
      </c>
      <c r="I41" s="27" t="str">
        <f>IF(H41=0,"-",H41/$S41*100)</f>
        <v>-</v>
      </c>
      <c r="J41" s="28">
        <f>SUM(J42:J45)</f>
        <v>0</v>
      </c>
      <c r="K41" s="27" t="str">
        <f>IF(J41=0,"-",J41/$S41*100)</f>
        <v>-</v>
      </c>
      <c r="L41" s="28">
        <f>SUM(L42:L45)</f>
        <v>0</v>
      </c>
      <c r="M41" s="27" t="str">
        <f>IF(L41=0,"-",L41/$S41*100)</f>
        <v>-</v>
      </c>
      <c r="N41" s="28">
        <f>SUM(N42:N45)</f>
        <v>0</v>
      </c>
      <c r="O41" s="27" t="str">
        <f>IF(N41=0,"-",N41/$S41*100)</f>
        <v>-</v>
      </c>
      <c r="P41" s="28">
        <f>SUM(P42:P45)</f>
        <v>0</v>
      </c>
      <c r="Q41" s="27" t="str">
        <f>IF(P41=0,"-",P41/$S41*100)</f>
        <v>-</v>
      </c>
      <c r="R41" s="25">
        <f>SUM(R42:R45)</f>
        <v>0</v>
      </c>
      <c r="S41" s="25">
        <f>SUM(P41,R41)</f>
        <v>0</v>
      </c>
    </row>
    <row r="42" spans="1:19" ht="29.1" customHeight="1" x14ac:dyDescent="0.2">
      <c r="A42" s="15" t="s">
        <v>31</v>
      </c>
      <c r="B42" s="19">
        <v>0</v>
      </c>
      <c r="C42" s="19" t="str">
        <f t="shared" ref="C42:E45" si="20">IF(B42=0,"-",B42/$S42*100)</f>
        <v>-</v>
      </c>
      <c r="D42" s="19">
        <v>0</v>
      </c>
      <c r="E42" s="19" t="str">
        <f t="shared" si="20"/>
        <v>-</v>
      </c>
      <c r="F42" s="19">
        <v>0</v>
      </c>
      <c r="G42" s="19" t="str">
        <f>IF(F42=0,"-",F42/$S42*100)</f>
        <v>-</v>
      </c>
      <c r="H42" s="19">
        <v>0</v>
      </c>
      <c r="I42" s="19" t="str">
        <f t="shared" ref="I42:I45" si="21">IF(H42=0,"-",H42/$S42*100)</f>
        <v>-</v>
      </c>
      <c r="J42" s="19">
        <v>0</v>
      </c>
      <c r="K42" s="19" t="str">
        <f>IF(J42=0,"-",J42/$S42*100)</f>
        <v>-</v>
      </c>
      <c r="L42" s="19">
        <v>0</v>
      </c>
      <c r="M42" s="19" t="str">
        <f>IF(L42=0,"-",L42/$S42*100)</f>
        <v>-</v>
      </c>
      <c r="N42" s="19">
        <v>0</v>
      </c>
      <c r="O42" s="19" t="str">
        <f>IF(N42=0,"-",N42/$S42*100)</f>
        <v>-</v>
      </c>
      <c r="P42" s="17">
        <f>SUM(B42,D42,F42,H42,J42,L42,N42)</f>
        <v>0</v>
      </c>
      <c r="Q42" s="19" t="str">
        <f>IF(P42=0,"-",P42/$S42*100)</f>
        <v>-</v>
      </c>
      <c r="R42" s="21">
        <v>0</v>
      </c>
      <c r="S42" s="17">
        <f>SUM(P42,R42)</f>
        <v>0</v>
      </c>
    </row>
    <row r="43" spans="1:19" ht="29.1" customHeight="1" x14ac:dyDescent="0.2">
      <c r="A43" s="15" t="s">
        <v>32</v>
      </c>
      <c r="B43" s="19">
        <v>0</v>
      </c>
      <c r="C43" s="19" t="str">
        <f t="shared" si="20"/>
        <v>-</v>
      </c>
      <c r="D43" s="19">
        <v>0</v>
      </c>
      <c r="E43" s="19" t="str">
        <f t="shared" si="20"/>
        <v>-</v>
      </c>
      <c r="F43" s="19">
        <v>0</v>
      </c>
      <c r="G43" s="19" t="str">
        <f t="shared" ref="G43:G45" si="22">IF(F43=0,"-",F43/$S43*100)</f>
        <v>-</v>
      </c>
      <c r="H43" s="19">
        <v>0</v>
      </c>
      <c r="I43" s="19" t="str">
        <f t="shared" si="21"/>
        <v>-</v>
      </c>
      <c r="J43" s="19">
        <v>0</v>
      </c>
      <c r="K43" s="19" t="str">
        <f>IF(J43=0,"-",J43/$S43*100)</f>
        <v>-</v>
      </c>
      <c r="L43" s="19">
        <v>0</v>
      </c>
      <c r="M43" s="19" t="str">
        <f>IF(L43=0,"-",L43/$S43*100)</f>
        <v>-</v>
      </c>
      <c r="N43" s="19">
        <v>0</v>
      </c>
      <c r="O43" s="19" t="str">
        <f>IF(N43=0,"-",N43/$S43*100)</f>
        <v>-</v>
      </c>
      <c r="P43" s="17">
        <f>SUM(B43,D43,F43,H43,J43,L43,N43)</f>
        <v>0</v>
      </c>
      <c r="Q43" s="19" t="str">
        <f>IF(P43=0,"-",P43/$S43*100)</f>
        <v>-</v>
      </c>
      <c r="R43" s="19">
        <v>0</v>
      </c>
      <c r="S43" s="17">
        <f>SUM(P43,R43)</f>
        <v>0</v>
      </c>
    </row>
    <row r="44" spans="1:19" ht="29.1" customHeight="1" x14ac:dyDescent="0.2">
      <c r="A44" s="15" t="s">
        <v>33</v>
      </c>
      <c r="B44" s="19">
        <v>0</v>
      </c>
      <c r="C44" s="19" t="str">
        <f t="shared" si="20"/>
        <v>-</v>
      </c>
      <c r="D44" s="19">
        <v>0</v>
      </c>
      <c r="E44" s="19" t="str">
        <f t="shared" si="20"/>
        <v>-</v>
      </c>
      <c r="F44" s="19">
        <v>0</v>
      </c>
      <c r="G44" s="19" t="str">
        <f t="shared" si="22"/>
        <v>-</v>
      </c>
      <c r="H44" s="19">
        <v>0</v>
      </c>
      <c r="I44" s="19" t="str">
        <f t="shared" si="21"/>
        <v>-</v>
      </c>
      <c r="J44" s="19">
        <v>0</v>
      </c>
      <c r="K44" s="19" t="str">
        <f>IF(J44=0,"-",J44/$S44*100)</f>
        <v>-</v>
      </c>
      <c r="L44" s="19">
        <v>0</v>
      </c>
      <c r="M44" s="19" t="str">
        <f>IF(L44=0,"-",L44/$S44*100)</f>
        <v>-</v>
      </c>
      <c r="N44" s="19">
        <v>0</v>
      </c>
      <c r="O44" s="19" t="str">
        <f>IF(N44=0,"-",N44/$S44*100)</f>
        <v>-</v>
      </c>
      <c r="P44" s="17">
        <f>SUM(B44,D44,F44,H44,J44,L44,N44)</f>
        <v>0</v>
      </c>
      <c r="Q44" s="19" t="str">
        <f>IF(P44=0,"-",P44/$S44*100)</f>
        <v>-</v>
      </c>
      <c r="R44" s="19">
        <v>0</v>
      </c>
      <c r="S44" s="17">
        <f>SUM(P44,R44)</f>
        <v>0</v>
      </c>
    </row>
    <row r="45" spans="1:19" ht="29.1" customHeight="1" x14ac:dyDescent="0.2">
      <c r="A45" s="15" t="s">
        <v>39</v>
      </c>
      <c r="B45" s="19">
        <v>0</v>
      </c>
      <c r="C45" s="19" t="str">
        <f t="shared" si="20"/>
        <v>-</v>
      </c>
      <c r="D45" s="19">
        <v>0</v>
      </c>
      <c r="E45" s="19" t="str">
        <f t="shared" si="20"/>
        <v>-</v>
      </c>
      <c r="F45" s="19">
        <v>0</v>
      </c>
      <c r="G45" s="19" t="str">
        <f t="shared" si="22"/>
        <v>-</v>
      </c>
      <c r="H45" s="19">
        <v>0</v>
      </c>
      <c r="I45" s="19" t="str">
        <f t="shared" si="21"/>
        <v>-</v>
      </c>
      <c r="J45" s="19">
        <v>0</v>
      </c>
      <c r="K45" s="19" t="str">
        <f>IF(J45=0,"-",J45/$S45*100)</f>
        <v>-</v>
      </c>
      <c r="L45" s="19">
        <v>0</v>
      </c>
      <c r="M45" s="19" t="str">
        <f>IF(L45=0,"-",L45/$S45*100)</f>
        <v>-</v>
      </c>
      <c r="N45" s="19">
        <v>0</v>
      </c>
      <c r="O45" s="19" t="str">
        <f>IF(N45=0,"-",N45/$S45*100)</f>
        <v>-</v>
      </c>
      <c r="P45" s="17">
        <f>SUM(B45,D45,F45,H45,J45,L45,N45)</f>
        <v>0</v>
      </c>
      <c r="Q45" s="19" t="str">
        <f>IF(P45=0,"-",P45/$S45*100)</f>
        <v>-</v>
      </c>
      <c r="R45" s="19">
        <v>0</v>
      </c>
      <c r="S45" s="17">
        <f>SUM(P45,R45)</f>
        <v>0</v>
      </c>
    </row>
    <row r="46" spans="1:19" ht="20.399999999999999" customHeight="1" x14ac:dyDescent="0.2">
      <c r="A46" s="14"/>
      <c r="B46" s="20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7"/>
      <c r="Q46" s="19"/>
      <c r="R46" s="19"/>
      <c r="S46" s="17"/>
    </row>
    <row r="47" spans="1:19" ht="29.1" customHeight="1" x14ac:dyDescent="0.2">
      <c r="A47" s="14" t="s">
        <v>34</v>
      </c>
      <c r="B47" s="23">
        <f>SUM(B48:B50)</f>
        <v>0</v>
      </c>
      <c r="C47" s="24" t="str">
        <f>IF(B47=0,"-",B47/$S47*100)</f>
        <v>-</v>
      </c>
      <c r="D47" s="25">
        <f>SUM(D48:D50)</f>
        <v>0</v>
      </c>
      <c r="E47" s="24" t="str">
        <f>IF(D47=0,"-",D47/$S47*100)</f>
        <v>-</v>
      </c>
      <c r="F47" s="24">
        <f>SUM(F48:F50)</f>
        <v>0</v>
      </c>
      <c r="G47" s="24" t="str">
        <f>IF(F47=0,"-",F47/$S47*100)</f>
        <v>-</v>
      </c>
      <c r="H47" s="24">
        <f>SUM(H48:H50)</f>
        <v>0</v>
      </c>
      <c r="I47" s="24" t="str">
        <f>IF(H47=0,"-",H47/$S47*100)</f>
        <v>-</v>
      </c>
      <c r="J47" s="24">
        <f>SUM(J48:J50)</f>
        <v>0</v>
      </c>
      <c r="K47" s="24" t="str">
        <f>IF(J47=0,"-",J47/$S47*100)</f>
        <v>-</v>
      </c>
      <c r="L47" s="26">
        <f>SUM(L48:L50)</f>
        <v>0</v>
      </c>
      <c r="M47" s="24" t="str">
        <f>IF(L47=0,"-",L47/$S47*100)</f>
        <v>-</v>
      </c>
      <c r="N47" s="24">
        <f>SUM(N48:N50)</f>
        <v>0</v>
      </c>
      <c r="O47" s="24" t="str">
        <f>IF(N47=0,"-",N47/$S47*100)</f>
        <v>-</v>
      </c>
      <c r="P47" s="25">
        <f>SUM(P48:P50)</f>
        <v>0</v>
      </c>
      <c r="Q47" s="24" t="str">
        <f>IF(P47=0,"-",P47/$S47*100)</f>
        <v>-</v>
      </c>
      <c r="R47" s="24">
        <f>SUM(R48:R50)</f>
        <v>0</v>
      </c>
      <c r="S47" s="25">
        <f>SUM(P47,R47)</f>
        <v>0</v>
      </c>
    </row>
    <row r="48" spans="1:19" ht="29.1" customHeight="1" x14ac:dyDescent="0.2">
      <c r="A48" s="15" t="s">
        <v>35</v>
      </c>
      <c r="B48" s="19">
        <v>0</v>
      </c>
      <c r="C48" s="19" t="str">
        <f>IF(B48=0,"-",B48/$S48*100)</f>
        <v>-</v>
      </c>
      <c r="D48" s="19">
        <v>0</v>
      </c>
      <c r="E48" s="19" t="str">
        <f>IF(D48=0,"-",D48/$S48*100)</f>
        <v>-</v>
      </c>
      <c r="F48" s="19">
        <v>0</v>
      </c>
      <c r="G48" s="19" t="str">
        <f t="shared" ref="G48:G50" si="23">IF(F48=0,"-",F48/$S48*100)</f>
        <v>-</v>
      </c>
      <c r="H48" s="19">
        <v>0</v>
      </c>
      <c r="I48" s="19" t="str">
        <f t="shared" ref="I48:O50" si="24">IF(H48=0,"-",H48/$S48*100)</f>
        <v>-</v>
      </c>
      <c r="J48" s="19">
        <v>0</v>
      </c>
      <c r="K48" s="19" t="str">
        <f t="shared" si="24"/>
        <v>-</v>
      </c>
      <c r="L48" s="19">
        <v>0</v>
      </c>
      <c r="M48" s="19" t="str">
        <f t="shared" si="24"/>
        <v>-</v>
      </c>
      <c r="N48" s="19">
        <v>0</v>
      </c>
      <c r="O48" s="19" t="str">
        <f t="shared" si="24"/>
        <v>-</v>
      </c>
      <c r="P48" s="19">
        <f>SUM(B48,D48,F48,H48,J48,L48,N48)</f>
        <v>0</v>
      </c>
      <c r="Q48" s="19" t="str">
        <f t="shared" ref="O48:Q50" si="25">IF(P48=0,"-",P48/$S48*100)</f>
        <v>-</v>
      </c>
      <c r="R48" s="19">
        <v>0</v>
      </c>
      <c r="S48" s="19">
        <f>SUM(P48,R48)</f>
        <v>0</v>
      </c>
    </row>
    <row r="49" spans="1:19" ht="29.1" customHeight="1" x14ac:dyDescent="0.2">
      <c r="A49" s="15" t="s">
        <v>36</v>
      </c>
      <c r="B49" s="19">
        <v>0</v>
      </c>
      <c r="C49" s="19" t="str">
        <f t="shared" ref="C49:C50" si="26">IF(B49=0,"-",B49/$S49*100)</f>
        <v>-</v>
      </c>
      <c r="D49" s="19">
        <v>0</v>
      </c>
      <c r="E49" s="19" t="str">
        <f t="shared" ref="E49:E50" si="27">IF(D49=0,"-",D49/$S49*100)</f>
        <v>-</v>
      </c>
      <c r="F49" s="19">
        <v>0</v>
      </c>
      <c r="G49" s="19" t="str">
        <f t="shared" si="23"/>
        <v>-</v>
      </c>
      <c r="H49" s="19">
        <v>0</v>
      </c>
      <c r="I49" s="19" t="str">
        <f t="shared" si="24"/>
        <v>-</v>
      </c>
      <c r="J49" s="19">
        <v>0</v>
      </c>
      <c r="K49" s="19" t="str">
        <f t="shared" si="24"/>
        <v>-</v>
      </c>
      <c r="L49" s="19">
        <v>0</v>
      </c>
      <c r="M49" s="19" t="str">
        <f t="shared" si="24"/>
        <v>-</v>
      </c>
      <c r="N49" s="19">
        <v>0</v>
      </c>
      <c r="O49" s="19" t="str">
        <f t="shared" si="24"/>
        <v>-</v>
      </c>
      <c r="P49" s="19">
        <f>SUM(B49,D49,F49,H49,J49,L49,N49)</f>
        <v>0</v>
      </c>
      <c r="Q49" s="19" t="str">
        <f t="shared" si="25"/>
        <v>-</v>
      </c>
      <c r="R49" s="19">
        <v>0</v>
      </c>
      <c r="S49" s="19">
        <f>SUM(P49,R49)</f>
        <v>0</v>
      </c>
    </row>
    <row r="50" spans="1:19" ht="29.1" customHeight="1" x14ac:dyDescent="0.2">
      <c r="A50" s="15" t="s">
        <v>37</v>
      </c>
      <c r="B50" s="19">
        <v>0</v>
      </c>
      <c r="C50" s="19" t="str">
        <f t="shared" si="26"/>
        <v>-</v>
      </c>
      <c r="D50" s="19">
        <v>0</v>
      </c>
      <c r="E50" s="19" t="str">
        <f t="shared" si="27"/>
        <v>-</v>
      </c>
      <c r="F50" s="19">
        <v>0</v>
      </c>
      <c r="G50" s="19" t="str">
        <f t="shared" si="23"/>
        <v>-</v>
      </c>
      <c r="H50" s="19">
        <v>0</v>
      </c>
      <c r="I50" s="19" t="str">
        <f t="shared" si="24"/>
        <v>-</v>
      </c>
      <c r="J50" s="19">
        <v>0</v>
      </c>
      <c r="K50" s="19" t="str">
        <f t="shared" si="24"/>
        <v>-</v>
      </c>
      <c r="L50" s="19">
        <v>0</v>
      </c>
      <c r="M50" s="19" t="str">
        <f t="shared" si="24"/>
        <v>-</v>
      </c>
      <c r="N50" s="19">
        <v>0</v>
      </c>
      <c r="O50" s="19" t="str">
        <f t="shared" si="25"/>
        <v>-</v>
      </c>
      <c r="P50" s="19">
        <f>SUM(B50,D50,F50,H50,J50,L50,N50)</f>
        <v>0</v>
      </c>
      <c r="Q50" s="19" t="str">
        <f t="shared" si="25"/>
        <v>-</v>
      </c>
      <c r="R50" s="19">
        <v>0</v>
      </c>
      <c r="S50" s="19">
        <f>SUM(P50,R50)</f>
        <v>0</v>
      </c>
    </row>
    <row r="51" spans="1:19" ht="10.199999999999999" customHeight="1" x14ac:dyDescent="0.2">
      <c r="A51" s="14"/>
      <c r="B51" s="19"/>
      <c r="C51" s="29"/>
      <c r="D51" s="19"/>
      <c r="E51" s="29"/>
      <c r="F51" s="19"/>
      <c r="G51" s="29"/>
      <c r="H51" s="1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</row>
    <row r="52" spans="1:19" s="16" customFormat="1" ht="24.6" customHeight="1" x14ac:dyDescent="0.2">
      <c r="A52" s="32" t="s">
        <v>38</v>
      </c>
      <c r="B52" s="32"/>
      <c r="C52" s="32"/>
      <c r="D52" s="32"/>
      <c r="E52" s="32"/>
      <c r="F52" s="32"/>
      <c r="G52" s="32"/>
      <c r="H52" s="32"/>
      <c r="I52" s="32"/>
    </row>
  </sheetData>
  <mergeCells count="11">
    <mergeCell ref="S3:S4"/>
    <mergeCell ref="A52:I52"/>
    <mergeCell ref="A1:S1"/>
    <mergeCell ref="B3:Q3"/>
    <mergeCell ref="N4:O4"/>
    <mergeCell ref="L4:M4"/>
    <mergeCell ref="J4:K4"/>
    <mergeCell ref="H4:I4"/>
    <mergeCell ref="F4:G4"/>
    <mergeCell ref="D4:E4"/>
    <mergeCell ref="B4:C4"/>
  </mergeCells>
  <phoneticPr fontId="1"/>
  <pageMargins left="0.94488188976377963" right="0.94488188976377963" top="0.78740157480314965" bottom="0.39370078740157483" header="0.51181102362204722" footer="0.51181102362204722"/>
  <pageSetup paperSize="9" scale="44" orientation="portrait" r:id="rId1"/>
  <headerFooter differentOddEven="1">
    <oddHeader>&amp;R&amp;22災害、事故</oddHeader>
    <evenHeader>&amp;R&amp;22災害、事故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287</vt:lpstr>
      <vt:lpstr>'287'!Print_Area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平野 裕子</dc:creator>
  <cp:lastModifiedBy>増満 桃花</cp:lastModifiedBy>
  <cp:lastPrinted>2026-02-27T02:58:35Z</cp:lastPrinted>
  <dcterms:created xsi:type="dcterms:W3CDTF">2001-08-20T04:27:15Z</dcterms:created>
  <dcterms:modified xsi:type="dcterms:W3CDTF">2026-02-27T02:58:39Z</dcterms:modified>
</cp:coreProperties>
</file>