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051~100\"/>
    </mc:Choice>
  </mc:AlternateContent>
  <xr:revisionPtr revIDLastSave="0" documentId="13_ncr:1_{6C82E9AA-5FAA-4C2C-A61D-5A025B7B2983}" xr6:coauthVersionLast="47" xr6:coauthVersionMax="47" xr10:uidLastSave="{00000000-0000-0000-0000-000000000000}"/>
  <bookViews>
    <workbookView xWindow="28680" yWindow="-255" windowWidth="29040" windowHeight="15720" tabRatio="932" xr2:uid="{00000000-000D-0000-FFFF-FFFF00000000}"/>
  </bookViews>
  <sheets>
    <sheet name="071" sheetId="36" r:id="rId1"/>
  </sheets>
  <definedNames>
    <definedName name="_xlnm.Print_Area" localSheetId="0">'071'!$A$1:$J$52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36" l="1"/>
  <c r="N19" i="36"/>
  <c r="O19" i="36"/>
  <c r="P19" i="36"/>
  <c r="Q19" i="36"/>
  <c r="R19" i="36"/>
  <c r="S19" i="36"/>
  <c r="T19" i="36"/>
  <c r="U19" i="36"/>
  <c r="M19" i="36"/>
  <c r="C48" i="36"/>
  <c r="C13" i="36"/>
  <c r="C49" i="36"/>
  <c r="C47" i="36" s="1"/>
  <c r="C50" i="36"/>
  <c r="C43" i="36"/>
  <c r="C44" i="36"/>
  <c r="C45" i="36"/>
  <c r="C42" i="36"/>
  <c r="C35" i="36"/>
  <c r="C33" i="36" s="1"/>
  <c r="C36" i="36"/>
  <c r="C37" i="36"/>
  <c r="C38" i="36"/>
  <c r="C39" i="36"/>
  <c r="C34" i="36"/>
  <c r="C31" i="36"/>
  <c r="C29" i="36" s="1"/>
  <c r="C30" i="36"/>
  <c r="J47" i="36"/>
  <c r="I47" i="36"/>
  <c r="H47" i="36"/>
  <c r="G47" i="36"/>
  <c r="F47" i="36"/>
  <c r="E47" i="36"/>
  <c r="D47" i="36"/>
  <c r="B47" i="36"/>
  <c r="J41" i="36"/>
  <c r="I41" i="36"/>
  <c r="H41" i="36"/>
  <c r="G41" i="36"/>
  <c r="F41" i="36"/>
  <c r="E41" i="36"/>
  <c r="D41" i="36"/>
  <c r="C41" i="36"/>
  <c r="B41" i="36"/>
  <c r="J33" i="36"/>
  <c r="I33" i="36"/>
  <c r="H33" i="36"/>
  <c r="G33" i="36"/>
  <c r="F33" i="36"/>
  <c r="E33" i="36"/>
  <c r="D33" i="36"/>
  <c r="B33" i="36"/>
  <c r="G29" i="36"/>
  <c r="F29" i="36"/>
  <c r="E29" i="36"/>
  <c r="D29" i="36"/>
  <c r="B29" i="36"/>
  <c r="J26" i="36"/>
  <c r="I26" i="36"/>
  <c r="H26" i="36"/>
  <c r="G26" i="36"/>
  <c r="F26" i="36"/>
  <c r="E26" i="36"/>
  <c r="D26" i="36"/>
  <c r="D11" i="36" s="1"/>
  <c r="C26" i="36"/>
  <c r="B26" i="36"/>
  <c r="J23" i="36"/>
  <c r="I23" i="36"/>
  <c r="H23" i="36"/>
  <c r="G23" i="36"/>
  <c r="G11" i="36" s="1"/>
  <c r="F23" i="36"/>
  <c r="F11" i="36" s="1"/>
  <c r="E23" i="36"/>
  <c r="E11" i="36" s="1"/>
  <c r="D23" i="36"/>
  <c r="C23" i="36"/>
  <c r="B23" i="36"/>
  <c r="B11" i="36" s="1"/>
  <c r="C21" i="36"/>
  <c r="C20" i="36"/>
  <c r="C19" i="36"/>
  <c r="C18" i="36"/>
  <c r="F17" i="36"/>
  <c r="E17" i="36"/>
  <c r="D17" i="36"/>
  <c r="C17" i="36"/>
  <c r="B17" i="36"/>
  <c r="C16" i="36"/>
  <c r="C15" i="36"/>
  <c r="C14" i="36"/>
  <c r="J11" i="36"/>
  <c r="I11" i="36"/>
  <c r="H11" i="36"/>
  <c r="J9" i="36"/>
  <c r="I9" i="36"/>
  <c r="H9" i="36"/>
  <c r="G9" i="36"/>
  <c r="F9" i="36"/>
  <c r="F7" i="36" s="1"/>
  <c r="E9" i="36"/>
  <c r="D9" i="36"/>
  <c r="C9" i="36"/>
  <c r="B9" i="36"/>
  <c r="B7" i="36" s="1"/>
  <c r="J7" i="36"/>
  <c r="I7" i="36"/>
  <c r="H7" i="36"/>
  <c r="C11" i="36" l="1"/>
  <c r="C7" i="36" s="1"/>
  <c r="G7" i="36"/>
  <c r="D7" i="36"/>
  <c r="E7" i="36"/>
</calcChain>
</file>

<file path=xl/sharedStrings.xml><?xml version="1.0" encoding="utf-8"?>
<sst xmlns="http://schemas.openxmlformats.org/spreadsheetml/2006/main" count="65" uniqueCount="57">
  <si>
    <t>材　　　　　　　　　　積</t>
  </si>
  <si>
    <t>面　積</t>
  </si>
  <si>
    <t>総　数</t>
  </si>
  <si>
    <t>主　　伐</t>
  </si>
  <si>
    <t>間　　伐</t>
  </si>
  <si>
    <t>択　　伐</t>
  </si>
  <si>
    <t>その他</t>
  </si>
  <si>
    <t>針葉樹</t>
  </si>
  <si>
    <t>広葉樹</t>
  </si>
  <si>
    <t>えびの市</t>
  </si>
  <si>
    <t>北諸県郡</t>
  </si>
  <si>
    <t>西諸県郡</t>
  </si>
  <si>
    <t>東諸県郡</t>
  </si>
  <si>
    <t>西米良村</t>
  </si>
  <si>
    <t>東臼杵郡</t>
  </si>
  <si>
    <t>西臼杵郡</t>
  </si>
  <si>
    <t>市 町 村</t>
    <rPh sb="0" eb="5">
      <t>シチョウソン</t>
    </rPh>
    <phoneticPr fontId="1"/>
  </si>
  <si>
    <t>　　</t>
    <phoneticPr fontId="1"/>
  </si>
  <si>
    <t xml:space="preserve">  </t>
    <phoneticPr fontId="1"/>
  </si>
  <si>
    <t>単位：ha(面積)、㎥(材積)</t>
    <phoneticPr fontId="1"/>
  </si>
  <si>
    <t>総     数</t>
    <phoneticPr fontId="9"/>
  </si>
  <si>
    <t>市     計</t>
  </si>
  <si>
    <t>郡     計</t>
  </si>
  <si>
    <t>宮 崎 市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</si>
  <si>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</si>
  <si>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</si>
  <si>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</si>
  <si>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</si>
  <si>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</si>
  <si>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</si>
  <si>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</si>
  <si>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三 股 町</t>
  </si>
  <si>
    <t>高 原 町</t>
  </si>
  <si>
    <t>国 富 町</t>
  </si>
  <si>
    <t>綾    町</t>
  </si>
  <si>
    <t>児 湯 郡</t>
  </si>
  <si>
    <t>高 鍋 町</t>
  </si>
  <si>
    <t>新 富 町</t>
  </si>
  <si>
    <t>木 城 町</t>
  </si>
  <si>
    <t>川 南 町</t>
  </si>
  <si>
    <t>都 農 町</t>
  </si>
  <si>
    <t>門 川 町</t>
  </si>
  <si>
    <t>諸 塚 村</t>
  </si>
  <si>
    <t>椎 葉 村</t>
  </si>
  <si>
    <t>美 郷 町</t>
    <rPh sb="0" eb="1">
      <t>ビ</t>
    </rPh>
    <rPh sb="2" eb="3">
      <t>ゴウ</t>
    </rPh>
    <rPh sb="4" eb="5">
      <t>マチ</t>
    </rPh>
    <phoneticPr fontId="10"/>
  </si>
  <si>
    <t>高千穂町</t>
  </si>
  <si>
    <t>日之影町</t>
    <phoneticPr fontId="10"/>
  </si>
  <si>
    <t>五ケ瀬町</t>
    <phoneticPr fontId="10"/>
  </si>
  <si>
    <t>-</t>
  </si>
  <si>
    <t>注　1　面積は主伐面積の数値。
    2　間伐は経常間伐及び保育間伐(活用型）の数値で、他の保育的間伐は含まない。
　  3　その他には幼令木、緑化木等が入る。
    4　支障木は間伐に含む。
    5　総数・市計・郡計および東諸県郡・児湯郡の値は、各森林管理署から提供された市町村の値を合計し算出した。
　　6　端数処理の関係で、内訳を積み上げた値と合計は必ずしも一致しない。
資料提供　各森林管理署</t>
    <phoneticPr fontId="1"/>
  </si>
  <si>
    <t>小林市</t>
    <rPh sb="0" eb="3">
      <t>コバヤシシ</t>
    </rPh>
    <phoneticPr fontId="1"/>
  </si>
  <si>
    <t>宮崎森林</t>
    <rPh sb="0" eb="2">
      <t>ミヤザキ</t>
    </rPh>
    <rPh sb="2" eb="4">
      <t>シンリン</t>
    </rPh>
    <phoneticPr fontId="1"/>
  </si>
  <si>
    <t>都城支署</t>
    <rPh sb="0" eb="2">
      <t>ミヤコノジョウ</t>
    </rPh>
    <rPh sb="2" eb="4">
      <t>シショ</t>
    </rPh>
    <phoneticPr fontId="1"/>
  </si>
  <si>
    <t>面積</t>
    <rPh sb="0" eb="2">
      <t>メンセキ</t>
    </rPh>
    <phoneticPr fontId="1"/>
  </si>
  <si>
    <t>総数</t>
    <rPh sb="0" eb="2">
      <t>ソウスウ</t>
    </rPh>
    <phoneticPr fontId="1"/>
  </si>
  <si>
    <t>材積</t>
    <rPh sb="0" eb="2">
      <t>ザイセキ</t>
    </rPh>
    <phoneticPr fontId="1"/>
  </si>
  <si>
    <r>
      <t>71．国 有 林 伐 採 面 積 と 材 積</t>
    </r>
    <r>
      <rPr>
        <sz val="18"/>
        <rFont val="ＭＳ ゴシック"/>
        <family val="3"/>
        <charset val="128"/>
      </rPr>
      <t xml:space="preserve"> </t>
    </r>
    <r>
      <rPr>
        <sz val="18"/>
        <rFont val="ＭＳ 明朝"/>
        <family val="1"/>
        <charset val="128"/>
      </rPr>
      <t>（令和６年度）</t>
    </r>
    <rPh sb="24" eb="2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</si>
</sst>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;_ * \-#,##0_ ;_ * &quot;-&quot;;_ @_ "/>
    <numFmt numFmtId="177" formatCode="#,##0;\-#,##0;&quot;-&quot;;_ @_ "/>
    <numFmt numFmtId="178" formatCode="_ * #,##0;_ * \-#,##0;_ * &quot;-&quot;;_ @_ 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  <font>
      <sz val="17"/>
      <name val="ＭＳ 明朝"/>
      <family val="1"/>
      <charset val="128"/>
    </font>
    <font>
      <sz val="17"/>
      <name val="ＭＳ Ｐゴシック"/>
      <family val="3"/>
      <charset val="128"/>
    </font>
    <font>
      <sz val="17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41" fontId="4" fillId="0" borderId="9" xfId="0" applyNumberFormat="1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6" fontId="6" fillId="0" borderId="15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vertical="center"/>
    </xf>
    <xf numFmtId="176" fontId="6" fillId="0" borderId="6" xfId="0" applyNumberFormat="1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8" fillId="0" borderId="0" xfId="1" applyFont="1" applyBorder="1" applyAlignment="1"/>
    <xf numFmtId="177" fontId="8" fillId="0" borderId="0" xfId="0" applyNumberFormat="1" applyFont="1"/>
    <xf numFmtId="178" fontId="6" fillId="0" borderId="0" xfId="0" applyNumberFormat="1" applyFont="1" applyAlignment="1">
      <alignment horizontal="right" vertical="center"/>
    </xf>
    <xf numFmtId="178" fontId="6" fillId="0" borderId="15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8" fontId="6" fillId="0" borderId="4" xfId="0" applyNumberFormat="1" applyFont="1" applyBorder="1" applyAlignment="1">
      <alignment horizontal="right" vertical="center"/>
    </xf>
    <xf numFmtId="37" fontId="6" fillId="0" borderId="6" xfId="0" applyNumberFormat="1" applyFont="1" applyBorder="1" applyAlignment="1">
      <alignment horizontal="right" vertical="center"/>
    </xf>
    <xf numFmtId="37" fontId="6" fillId="0" borderId="4" xfId="0" applyNumberFormat="1" applyFont="1" applyBorder="1" applyAlignment="1">
      <alignment horizontal="right" vertical="center"/>
    </xf>
    <xf numFmtId="37" fontId="6" fillId="0" borderId="3" xfId="0" applyNumberFormat="1" applyFont="1" applyBorder="1" applyAlignment="1">
      <alignment horizontal="right" vertical="center"/>
    </xf>
    <xf numFmtId="37" fontId="6" fillId="0" borderId="2" xfId="0" applyNumberFormat="1" applyFont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6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38" fontId="8" fillId="0" borderId="0" xfId="1" applyFont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right"/>
    </xf>
    <xf numFmtId="0" fontId="7" fillId="2" borderId="9" xfId="0" applyFont="1" applyFill="1" applyBorder="1"/>
    <xf numFmtId="0" fontId="6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557F2-7DD0-4995-9286-8440C3314E57}">
  <dimension ref="A1:U56"/>
  <sheetViews>
    <sheetView showGridLines="0" tabSelected="1" view="pageBreakPreview" zoomScale="70" zoomScaleNormal="90" zoomScaleSheetLayoutView="70" workbookViewId="0">
      <selection activeCell="L9" sqref="L9"/>
    </sheetView>
  </sheetViews>
  <sheetFormatPr defaultColWidth="9" defaultRowHeight="12" x14ac:dyDescent="0.15"/>
  <cols>
    <col min="1" max="1" width="21.109375" style="1" customWidth="1"/>
    <col min="2" max="9" width="14.44140625" style="1" customWidth="1"/>
    <col min="10" max="10" width="13.88671875" style="1" customWidth="1"/>
    <col min="11" max="11" width="11.6640625" style="1" bestFit="1" customWidth="1"/>
    <col min="12" max="12" width="25.21875" style="1" bestFit="1" customWidth="1"/>
    <col min="13" max="17" width="12.44140625" style="1" customWidth="1"/>
    <col min="18" max="18" width="9.109375" style="52" bestFit="1" customWidth="1"/>
    <col min="19" max="20" width="9" style="52"/>
    <col min="21" max="16384" width="9" style="1"/>
  </cols>
  <sheetData>
    <row r="1" spans="1:20" ht="24.75" customHeight="1" x14ac:dyDescent="0.15">
      <c r="A1" s="56" t="s">
        <v>56</v>
      </c>
      <c r="B1" s="56"/>
      <c r="C1" s="56"/>
      <c r="D1" s="56"/>
      <c r="E1" s="56"/>
      <c r="F1" s="56"/>
      <c r="G1" s="56"/>
      <c r="H1" s="56"/>
      <c r="I1" s="56"/>
      <c r="J1" s="56"/>
    </row>
    <row r="2" spans="1:20" ht="45" customHeight="1" x14ac:dyDescent="0.25">
      <c r="A2" s="57" t="s">
        <v>19</v>
      </c>
      <c r="B2" s="58"/>
      <c r="C2" s="58"/>
      <c r="D2" s="58"/>
      <c r="E2" s="58"/>
      <c r="F2" s="58"/>
      <c r="G2" s="58"/>
      <c r="H2" s="58"/>
      <c r="I2" s="58"/>
      <c r="J2" s="58"/>
    </row>
    <row r="3" spans="1:20" s="4" customFormat="1" ht="29.1" customHeight="1" x14ac:dyDescent="0.25">
      <c r="A3" s="59" t="s">
        <v>16</v>
      </c>
      <c r="B3" s="20"/>
      <c r="C3" s="21" t="s">
        <v>0</v>
      </c>
      <c r="D3" s="22"/>
      <c r="E3" s="23"/>
      <c r="F3" s="23"/>
      <c r="G3" s="23"/>
      <c r="H3" s="23"/>
      <c r="I3" s="23"/>
      <c r="J3" s="23"/>
      <c r="R3" s="53"/>
      <c r="S3" s="53"/>
      <c r="T3" s="53"/>
    </row>
    <row r="4" spans="1:20" s="4" customFormat="1" ht="29.1" customHeight="1" x14ac:dyDescent="0.25">
      <c r="A4" s="60"/>
      <c r="B4" s="24" t="s">
        <v>1</v>
      </c>
      <c r="C4" s="25" t="s">
        <v>2</v>
      </c>
      <c r="D4" s="23" t="s">
        <v>3</v>
      </c>
      <c r="E4" s="23"/>
      <c r="F4" s="26" t="s">
        <v>4</v>
      </c>
      <c r="G4" s="27"/>
      <c r="H4" s="21" t="s">
        <v>5</v>
      </c>
      <c r="I4" s="28"/>
      <c r="J4" s="62" t="s">
        <v>6</v>
      </c>
      <c r="R4" s="53"/>
      <c r="S4" s="53"/>
      <c r="T4" s="53"/>
    </row>
    <row r="5" spans="1:20" s="4" customFormat="1" ht="29.1" customHeight="1" x14ac:dyDescent="0.25">
      <c r="A5" s="61"/>
      <c r="B5" s="29"/>
      <c r="C5" s="30"/>
      <c r="D5" s="31" t="s">
        <v>7</v>
      </c>
      <c r="E5" s="32" t="s">
        <v>8</v>
      </c>
      <c r="F5" s="32" t="s">
        <v>7</v>
      </c>
      <c r="G5" s="33" t="s">
        <v>8</v>
      </c>
      <c r="H5" s="32" t="s">
        <v>7</v>
      </c>
      <c r="I5" s="33" t="s">
        <v>8</v>
      </c>
      <c r="J5" s="63"/>
      <c r="R5" s="53"/>
      <c r="S5" s="53"/>
      <c r="T5" s="53"/>
    </row>
    <row r="6" spans="1:20" s="4" customFormat="1" ht="26.4" customHeight="1" x14ac:dyDescent="0.25">
      <c r="A6" s="6"/>
      <c r="B6" s="7"/>
      <c r="C6" s="7"/>
      <c r="D6" s="7"/>
      <c r="E6" s="7"/>
      <c r="F6" s="7"/>
      <c r="G6" s="7"/>
      <c r="H6" s="7"/>
      <c r="I6" s="7"/>
      <c r="J6" s="7"/>
      <c r="R6" s="53"/>
      <c r="S6" s="53"/>
      <c r="T6" s="53"/>
    </row>
    <row r="7" spans="1:20" s="8" customFormat="1" ht="26.4" customHeight="1" x14ac:dyDescent="0.25">
      <c r="A7" s="6" t="s">
        <v>20</v>
      </c>
      <c r="B7" s="12">
        <f>SUM(B9:B11)</f>
        <v>816.94999999999993</v>
      </c>
      <c r="C7" s="12">
        <f>SUM(C9:C11)</f>
        <v>592469.58400000003</v>
      </c>
      <c r="D7" s="12">
        <f t="shared" ref="D7:J7" si="0">SUM(D9:D11)</f>
        <v>337362.28</v>
      </c>
      <c r="E7" s="12">
        <f t="shared" si="0"/>
        <v>4883.4299999999994</v>
      </c>
      <c r="F7" s="12">
        <f t="shared" si="0"/>
        <v>272505.01400000002</v>
      </c>
      <c r="G7" s="12">
        <f t="shared" si="0"/>
        <v>592.52</v>
      </c>
      <c r="H7" s="12">
        <f t="shared" si="0"/>
        <v>0</v>
      </c>
      <c r="I7" s="12">
        <f t="shared" si="0"/>
        <v>0</v>
      </c>
      <c r="J7" s="12">
        <f t="shared" si="0"/>
        <v>1250.3400000000001</v>
      </c>
      <c r="R7" s="54"/>
      <c r="S7" s="54"/>
      <c r="T7" s="54"/>
    </row>
    <row r="8" spans="1:20" s="8" customFormat="1" ht="26.4" customHeight="1" x14ac:dyDescent="0.25">
      <c r="A8" s="6"/>
      <c r="B8" s="12"/>
      <c r="C8" s="12"/>
      <c r="D8" s="12"/>
      <c r="E8" s="12"/>
      <c r="F8" s="12"/>
      <c r="G8" s="12"/>
      <c r="H8" s="12"/>
      <c r="I8" s="12"/>
      <c r="J8" s="12"/>
      <c r="R8" s="54"/>
      <c r="S8" s="54"/>
      <c r="T8" s="54"/>
    </row>
    <row r="9" spans="1:20" s="8" customFormat="1" ht="26.4" customHeight="1" x14ac:dyDescent="0.25">
      <c r="A9" s="6" t="s">
        <v>21</v>
      </c>
      <c r="B9" s="12">
        <f>SUM(B13:B21)</f>
        <v>744.9</v>
      </c>
      <c r="C9" s="12">
        <f t="shared" ref="C9:J9" si="1">SUM(C13:C21)</f>
        <v>504006.40399999998</v>
      </c>
      <c r="D9" s="12">
        <f t="shared" si="1"/>
        <v>292607.51</v>
      </c>
      <c r="E9" s="12">
        <f t="shared" si="1"/>
        <v>4489.53</v>
      </c>
      <c r="F9" s="12">
        <f t="shared" si="1"/>
        <v>205693.47400000002</v>
      </c>
      <c r="G9" s="12">
        <f t="shared" si="1"/>
        <v>138.71</v>
      </c>
      <c r="H9" s="12">
        <f t="shared" si="1"/>
        <v>0</v>
      </c>
      <c r="I9" s="12">
        <f t="shared" si="1"/>
        <v>0</v>
      </c>
      <c r="J9" s="12">
        <f t="shared" si="1"/>
        <v>1077.18</v>
      </c>
      <c r="R9" s="54"/>
      <c r="S9" s="54"/>
      <c r="T9" s="54"/>
    </row>
    <row r="10" spans="1:20" s="8" customFormat="1" ht="26.4" customHeight="1" x14ac:dyDescent="0.25">
      <c r="A10" s="6"/>
      <c r="B10" s="12"/>
      <c r="C10" s="12"/>
      <c r="D10" s="12"/>
      <c r="E10" s="12"/>
      <c r="F10" s="12"/>
      <c r="G10" s="12"/>
      <c r="H10" s="12"/>
      <c r="I10" s="12"/>
      <c r="J10" s="12"/>
      <c r="R10" s="54"/>
      <c r="S10" s="54"/>
      <c r="T10" s="54"/>
    </row>
    <row r="11" spans="1:20" s="8" customFormat="1" ht="26.4" customHeight="1" x14ac:dyDescent="0.25">
      <c r="A11" s="6" t="s">
        <v>22</v>
      </c>
      <c r="B11" s="12">
        <f>B23+B26+B29+B33+B41+B47</f>
        <v>72.05</v>
      </c>
      <c r="C11" s="12">
        <f t="shared" ref="C11:J11" si="2">C23+C26+C29+C33+C41+C47</f>
        <v>88463.180000000008</v>
      </c>
      <c r="D11" s="12">
        <f t="shared" si="2"/>
        <v>44754.77</v>
      </c>
      <c r="E11" s="12">
        <f t="shared" si="2"/>
        <v>393.90000000000003</v>
      </c>
      <c r="F11" s="12">
        <f t="shared" si="2"/>
        <v>66811.540000000008</v>
      </c>
      <c r="G11" s="12">
        <f t="shared" si="2"/>
        <v>453.81</v>
      </c>
      <c r="H11" s="12">
        <f t="shared" si="2"/>
        <v>0</v>
      </c>
      <c r="I11" s="12">
        <f t="shared" si="2"/>
        <v>0</v>
      </c>
      <c r="J11" s="12">
        <f t="shared" si="2"/>
        <v>173.16</v>
      </c>
      <c r="R11" s="54"/>
      <c r="S11" s="54"/>
      <c r="T11" s="54"/>
    </row>
    <row r="12" spans="1:20" s="8" customFormat="1" ht="26.4" customHeight="1" x14ac:dyDescent="0.25">
      <c r="A12" s="6"/>
      <c r="B12" s="12"/>
      <c r="C12" s="12"/>
      <c r="D12" s="12"/>
      <c r="E12" s="12"/>
      <c r="F12" s="12"/>
      <c r="G12" s="12"/>
      <c r="H12" s="12"/>
      <c r="I12" s="12"/>
      <c r="J12" s="12"/>
      <c r="R12" s="54"/>
      <c r="S12" s="54"/>
      <c r="T12" s="54"/>
    </row>
    <row r="13" spans="1:20" s="8" customFormat="1" ht="27.3" customHeight="1" x14ac:dyDescent="0.25">
      <c r="A13" s="7" t="s">
        <v>23</v>
      </c>
      <c r="B13" s="13">
        <v>158</v>
      </c>
      <c r="C13" s="14">
        <f>SUM(D13:J13)</f>
        <v>87552.08</v>
      </c>
      <c r="D13" s="14">
        <v>46150.42</v>
      </c>
      <c r="E13" s="14">
        <v>452</v>
      </c>
      <c r="F13" s="14">
        <v>40926.660000000003</v>
      </c>
      <c r="G13" s="14">
        <v>23</v>
      </c>
      <c r="H13" s="36">
        <v>0</v>
      </c>
      <c r="I13" s="36">
        <v>0</v>
      </c>
      <c r="J13" s="36">
        <v>0</v>
      </c>
      <c r="R13" s="54"/>
      <c r="S13" s="54"/>
      <c r="T13" s="54"/>
    </row>
    <row r="14" spans="1:20" s="8" customFormat="1" ht="27.3" customHeight="1" x14ac:dyDescent="0.25">
      <c r="A14" s="7" t="s">
        <v>24</v>
      </c>
      <c r="B14" s="13">
        <v>48</v>
      </c>
      <c r="C14" s="14">
        <f t="shared" ref="C14:C20" si="3">SUM(D14:J14)</f>
        <v>73244</v>
      </c>
      <c r="D14" s="14">
        <v>28183</v>
      </c>
      <c r="E14" s="14">
        <v>933</v>
      </c>
      <c r="F14" s="36">
        <v>44101</v>
      </c>
      <c r="G14" s="36">
        <v>23</v>
      </c>
      <c r="H14" s="36">
        <v>0</v>
      </c>
      <c r="I14" s="36">
        <v>0</v>
      </c>
      <c r="J14" s="36">
        <v>4</v>
      </c>
      <c r="R14" s="54"/>
      <c r="S14" s="54"/>
      <c r="T14" s="54"/>
    </row>
    <row r="15" spans="1:20" s="8" customFormat="1" ht="27.3" customHeight="1" x14ac:dyDescent="0.25">
      <c r="A15" s="7" t="s">
        <v>25</v>
      </c>
      <c r="B15" s="13">
        <v>20.149999999999999</v>
      </c>
      <c r="C15" s="14">
        <f t="shared" si="3"/>
        <v>29849.410000000003</v>
      </c>
      <c r="D15" s="14">
        <v>10688.1</v>
      </c>
      <c r="E15" s="14">
        <v>55.64</v>
      </c>
      <c r="F15" s="14">
        <v>19101.95</v>
      </c>
      <c r="G15" s="36">
        <v>3.72</v>
      </c>
      <c r="H15" s="36">
        <v>0</v>
      </c>
      <c r="I15" s="36">
        <v>0</v>
      </c>
      <c r="J15" s="36">
        <v>0</v>
      </c>
      <c r="R15" s="54"/>
      <c r="S15" s="54"/>
      <c r="T15" s="54"/>
    </row>
    <row r="16" spans="1:20" s="8" customFormat="1" ht="27.3" customHeight="1" x14ac:dyDescent="0.25">
      <c r="A16" s="7" t="s">
        <v>26</v>
      </c>
      <c r="B16" s="13">
        <v>156.82</v>
      </c>
      <c r="C16" s="14">
        <f t="shared" si="3"/>
        <v>69127.962999999989</v>
      </c>
      <c r="D16" s="14">
        <v>47369.2</v>
      </c>
      <c r="E16" s="14">
        <v>876.95</v>
      </c>
      <c r="F16" s="14">
        <v>20656.913</v>
      </c>
      <c r="G16" s="36">
        <v>69.34</v>
      </c>
      <c r="H16" s="36">
        <v>0</v>
      </c>
      <c r="I16" s="36">
        <v>0</v>
      </c>
      <c r="J16" s="36">
        <v>155.56</v>
      </c>
      <c r="L16" s="8" t="s">
        <v>50</v>
      </c>
      <c r="M16" s="51" t="s">
        <v>53</v>
      </c>
      <c r="N16" s="8" t="s">
        <v>54</v>
      </c>
      <c r="O16" s="8" t="s">
        <v>55</v>
      </c>
      <c r="R16" s="54"/>
      <c r="S16" s="54"/>
      <c r="T16" s="54"/>
    </row>
    <row r="17" spans="1:21" s="8" customFormat="1" ht="27.3" customHeight="1" x14ac:dyDescent="0.25">
      <c r="A17" s="7" t="s">
        <v>27</v>
      </c>
      <c r="B17" s="13">
        <f>158+19</f>
        <v>177</v>
      </c>
      <c r="C17" s="14">
        <f t="shared" si="3"/>
        <v>130577.85</v>
      </c>
      <c r="D17" s="14">
        <f>83986.02+12164</f>
        <v>96150.02</v>
      </c>
      <c r="E17" s="14">
        <f>1229.37+625</f>
        <v>1854.37</v>
      </c>
      <c r="F17" s="14">
        <f>19631.46+12913</f>
        <v>32544.46</v>
      </c>
      <c r="G17" s="36">
        <v>0</v>
      </c>
      <c r="H17" s="36">
        <v>0</v>
      </c>
      <c r="I17" s="36">
        <v>0</v>
      </c>
      <c r="J17" s="36">
        <v>29</v>
      </c>
      <c r="L17" s="8" t="s">
        <v>51</v>
      </c>
      <c r="M17" s="14">
        <v>158</v>
      </c>
      <c r="N17" s="14">
        <v>104846.85</v>
      </c>
      <c r="O17" s="14">
        <v>83986.02</v>
      </c>
      <c r="P17" s="14">
        <v>1229.3699999999999</v>
      </c>
      <c r="Q17" s="14">
        <v>19631.46</v>
      </c>
      <c r="R17" s="14"/>
      <c r="S17" s="14"/>
      <c r="T17" s="14"/>
      <c r="U17" s="14"/>
    </row>
    <row r="18" spans="1:21" s="8" customFormat="1" ht="27.3" customHeight="1" x14ac:dyDescent="0.25">
      <c r="A18" s="7" t="s">
        <v>28</v>
      </c>
      <c r="B18" s="37">
        <v>0.24</v>
      </c>
      <c r="C18" s="14">
        <f t="shared" si="3"/>
        <v>6034.35</v>
      </c>
      <c r="D18" s="36">
        <v>0</v>
      </c>
      <c r="E18" s="36">
        <v>0</v>
      </c>
      <c r="F18" s="36">
        <v>5819.29</v>
      </c>
      <c r="G18" s="36">
        <v>0</v>
      </c>
      <c r="H18" s="36">
        <v>0</v>
      </c>
      <c r="I18" s="36">
        <v>0</v>
      </c>
      <c r="J18" s="36">
        <v>215.06</v>
      </c>
      <c r="L18" s="8" t="s">
        <v>52</v>
      </c>
      <c r="M18" s="34">
        <v>19</v>
      </c>
      <c r="N18" s="34">
        <f>SUM(O18:U18)</f>
        <v>25731</v>
      </c>
      <c r="O18" s="34">
        <v>12164</v>
      </c>
      <c r="P18" s="34">
        <v>625</v>
      </c>
      <c r="Q18" s="34">
        <v>12913</v>
      </c>
      <c r="R18" s="55" t="s">
        <v>48</v>
      </c>
      <c r="S18" s="55" t="s">
        <v>48</v>
      </c>
      <c r="T18" s="55" t="s">
        <v>48</v>
      </c>
      <c r="U18" s="34">
        <v>29</v>
      </c>
    </row>
    <row r="19" spans="1:21" s="8" customFormat="1" ht="27.3" customHeight="1" x14ac:dyDescent="0.25">
      <c r="A19" s="7" t="s">
        <v>29</v>
      </c>
      <c r="B19" s="13">
        <v>142.13</v>
      </c>
      <c r="C19" s="14">
        <f t="shared" si="3"/>
        <v>43207.701000000001</v>
      </c>
      <c r="D19" s="14">
        <v>36893.370000000003</v>
      </c>
      <c r="E19" s="14">
        <v>98.87</v>
      </c>
      <c r="F19" s="14">
        <v>5899.9009999999998</v>
      </c>
      <c r="G19" s="36">
        <v>0</v>
      </c>
      <c r="H19" s="36">
        <v>0</v>
      </c>
      <c r="I19" s="36">
        <v>0</v>
      </c>
      <c r="J19" s="36">
        <v>315.56</v>
      </c>
      <c r="M19" s="35">
        <f>SUM(M17:M18)</f>
        <v>177</v>
      </c>
      <c r="N19" s="35">
        <f t="shared" ref="N19:U19" si="4">SUM(N17:N18)</f>
        <v>130577.85</v>
      </c>
      <c r="O19" s="35">
        <f t="shared" si="4"/>
        <v>96150.02</v>
      </c>
      <c r="P19" s="35">
        <f t="shared" si="4"/>
        <v>1854.37</v>
      </c>
      <c r="Q19" s="35">
        <f t="shared" si="4"/>
        <v>32544.46</v>
      </c>
      <c r="R19" s="35">
        <f t="shared" si="4"/>
        <v>0</v>
      </c>
      <c r="S19" s="35">
        <f t="shared" si="4"/>
        <v>0</v>
      </c>
      <c r="T19" s="35">
        <f t="shared" si="4"/>
        <v>0</v>
      </c>
      <c r="U19" s="35">
        <f t="shared" si="4"/>
        <v>29</v>
      </c>
    </row>
    <row r="20" spans="1:21" s="8" customFormat="1" ht="27.3" customHeight="1" x14ac:dyDescent="0.25">
      <c r="A20" s="7" t="s">
        <v>30</v>
      </c>
      <c r="B20" s="13">
        <v>24.56</v>
      </c>
      <c r="C20" s="14">
        <f t="shared" si="3"/>
        <v>28938.050000000003</v>
      </c>
      <c r="D20" s="14">
        <v>17474.400000000001</v>
      </c>
      <c r="E20" s="14">
        <v>59.7</v>
      </c>
      <c r="F20" s="14">
        <v>11384.3</v>
      </c>
      <c r="G20" s="36">
        <v>19.649999999999999</v>
      </c>
      <c r="H20" s="36">
        <v>0</v>
      </c>
      <c r="I20" s="36">
        <v>0</v>
      </c>
      <c r="J20" s="36" t="s">
        <v>48</v>
      </c>
      <c r="R20" s="54"/>
      <c r="S20" s="54"/>
      <c r="T20" s="54"/>
    </row>
    <row r="21" spans="1:21" s="8" customFormat="1" ht="27.3" customHeight="1" x14ac:dyDescent="0.25">
      <c r="A21" s="7" t="s">
        <v>9</v>
      </c>
      <c r="B21" s="13">
        <v>18</v>
      </c>
      <c r="C21" s="14">
        <f>SUM(D21:J21)</f>
        <v>35475</v>
      </c>
      <c r="D21" s="14">
        <v>9699</v>
      </c>
      <c r="E21" s="14">
        <v>159</v>
      </c>
      <c r="F21" s="36">
        <v>25259</v>
      </c>
      <c r="G21" s="36">
        <v>0</v>
      </c>
      <c r="H21" s="36">
        <v>0</v>
      </c>
      <c r="I21" s="36">
        <v>0</v>
      </c>
      <c r="J21" s="36">
        <v>358</v>
      </c>
      <c r="R21" s="54"/>
      <c r="S21" s="54"/>
      <c r="T21" s="54"/>
    </row>
    <row r="22" spans="1:21" s="8" customFormat="1" ht="26.4" customHeight="1" x14ac:dyDescent="0.25">
      <c r="A22" s="11"/>
      <c r="B22" s="15"/>
      <c r="C22" s="12"/>
      <c r="D22" s="12"/>
      <c r="E22" s="12"/>
      <c r="F22" s="12"/>
      <c r="G22" s="12"/>
      <c r="H22" s="12"/>
      <c r="I22" s="12"/>
      <c r="J22" s="12"/>
      <c r="R22" s="54"/>
      <c r="S22" s="54"/>
      <c r="T22" s="54"/>
    </row>
    <row r="23" spans="1:21" s="8" customFormat="1" ht="27.3" customHeight="1" x14ac:dyDescent="0.25">
      <c r="A23" s="11" t="s">
        <v>10</v>
      </c>
      <c r="B23" s="43">
        <f>B24</f>
        <v>5</v>
      </c>
      <c r="C23" s="42">
        <f t="shared" ref="C23:J23" si="5">C24</f>
        <v>0</v>
      </c>
      <c r="D23" s="44">
        <f t="shared" si="5"/>
        <v>2428</v>
      </c>
      <c r="E23" s="44">
        <f t="shared" si="5"/>
        <v>104</v>
      </c>
      <c r="F23" s="42">
        <f t="shared" si="5"/>
        <v>0</v>
      </c>
      <c r="G23" s="42">
        <f t="shared" si="5"/>
        <v>0</v>
      </c>
      <c r="H23" s="42">
        <f t="shared" si="5"/>
        <v>0</v>
      </c>
      <c r="I23" s="42">
        <f t="shared" si="5"/>
        <v>0</v>
      </c>
      <c r="J23" s="44">
        <f t="shared" si="5"/>
        <v>156</v>
      </c>
      <c r="R23" s="54"/>
      <c r="S23" s="54"/>
      <c r="T23" s="54"/>
    </row>
    <row r="24" spans="1:21" s="8" customFormat="1" ht="27.3" customHeight="1" x14ac:dyDescent="0.25">
      <c r="A24" s="5" t="s">
        <v>31</v>
      </c>
      <c r="B24" s="45">
        <v>5</v>
      </c>
      <c r="C24" s="36">
        <v>0</v>
      </c>
      <c r="D24" s="46">
        <v>2428</v>
      </c>
      <c r="E24" s="46">
        <v>104</v>
      </c>
      <c r="F24" s="36">
        <v>0</v>
      </c>
      <c r="G24" s="36">
        <v>0</v>
      </c>
      <c r="H24" s="36">
        <v>0</v>
      </c>
      <c r="I24" s="36">
        <v>0</v>
      </c>
      <c r="J24" s="47">
        <v>156</v>
      </c>
      <c r="R24" s="54"/>
      <c r="S24" s="54"/>
      <c r="T24" s="54"/>
    </row>
    <row r="25" spans="1:21" s="8" customFormat="1" ht="26.4" customHeight="1" x14ac:dyDescent="0.25">
      <c r="A25" s="11"/>
      <c r="B25" s="15"/>
      <c r="C25" s="12"/>
      <c r="D25" s="12"/>
      <c r="E25" s="12"/>
      <c r="F25" s="12"/>
      <c r="G25" s="12"/>
      <c r="H25" s="12"/>
      <c r="I25" s="12"/>
      <c r="J25" s="12"/>
      <c r="R25" s="54"/>
      <c r="S25" s="54"/>
      <c r="T25" s="54"/>
    </row>
    <row r="26" spans="1:21" s="8" customFormat="1" ht="27.3" customHeight="1" x14ac:dyDescent="0.25">
      <c r="A26" s="11" t="s">
        <v>11</v>
      </c>
      <c r="B26" s="16">
        <f>B27</f>
        <v>9</v>
      </c>
      <c r="C26" s="17">
        <f t="shared" ref="C26:J26" si="6">C27</f>
        <v>0</v>
      </c>
      <c r="D26" s="17">
        <f t="shared" si="6"/>
        <v>7425</v>
      </c>
      <c r="E26" s="17">
        <f t="shared" si="6"/>
        <v>65</v>
      </c>
      <c r="F26" s="17">
        <f t="shared" si="6"/>
        <v>13944</v>
      </c>
      <c r="G26" s="17">
        <f t="shared" si="6"/>
        <v>0</v>
      </c>
      <c r="H26" s="17">
        <f t="shared" si="6"/>
        <v>0</v>
      </c>
      <c r="I26" s="17">
        <f t="shared" si="6"/>
        <v>0</v>
      </c>
      <c r="J26" s="17">
        <f t="shared" si="6"/>
        <v>2</v>
      </c>
      <c r="R26" s="54"/>
      <c r="S26" s="54"/>
      <c r="T26" s="54"/>
    </row>
    <row r="27" spans="1:21" s="8" customFormat="1" ht="27.3" customHeight="1" x14ac:dyDescent="0.25">
      <c r="A27" s="5" t="s">
        <v>32</v>
      </c>
      <c r="B27" s="38">
        <v>9</v>
      </c>
      <c r="C27" s="36">
        <v>0</v>
      </c>
      <c r="D27" s="39">
        <v>7425</v>
      </c>
      <c r="E27" s="39">
        <v>65</v>
      </c>
      <c r="F27" s="40">
        <v>13944</v>
      </c>
      <c r="G27" s="36">
        <v>0</v>
      </c>
      <c r="H27" s="36">
        <v>0</v>
      </c>
      <c r="I27" s="36">
        <v>0</v>
      </c>
      <c r="J27" s="36">
        <v>2</v>
      </c>
      <c r="R27" s="54"/>
      <c r="S27" s="54"/>
      <c r="T27" s="54"/>
    </row>
    <row r="28" spans="1:21" s="8" customFormat="1" ht="26.4" customHeight="1" x14ac:dyDescent="0.25">
      <c r="A28" s="11"/>
      <c r="B28" s="15"/>
      <c r="C28" s="12"/>
      <c r="D28" s="12"/>
      <c r="E28" s="12"/>
      <c r="F28" s="12"/>
      <c r="G28" s="12"/>
      <c r="H28" s="12"/>
      <c r="I28" s="12"/>
      <c r="J28" s="12"/>
      <c r="R28" s="54"/>
      <c r="S28" s="54"/>
      <c r="T28" s="54"/>
    </row>
    <row r="29" spans="1:21" s="8" customFormat="1" ht="27.3" customHeight="1" x14ac:dyDescent="0.25">
      <c r="A29" s="11" t="s">
        <v>12</v>
      </c>
      <c r="B29" s="19">
        <f>SUM(B30:B31)</f>
        <v>5</v>
      </c>
      <c r="C29" s="18">
        <f>SUM(C30:C31)</f>
        <v>1762</v>
      </c>
      <c r="D29" s="18">
        <f t="shared" ref="D29:G29" si="7">SUM(D30:D31)</f>
        <v>1658</v>
      </c>
      <c r="E29" s="18">
        <f t="shared" si="7"/>
        <v>12</v>
      </c>
      <c r="F29" s="18">
        <f t="shared" si="7"/>
        <v>24</v>
      </c>
      <c r="G29" s="18">
        <f t="shared" si="7"/>
        <v>68</v>
      </c>
      <c r="H29" s="18">
        <v>0</v>
      </c>
      <c r="I29" s="18">
        <v>0</v>
      </c>
      <c r="J29" s="18">
        <v>0</v>
      </c>
      <c r="R29" s="54"/>
      <c r="S29" s="54"/>
      <c r="T29" s="54"/>
    </row>
    <row r="30" spans="1:21" s="8" customFormat="1" ht="27.3" customHeight="1" x14ac:dyDescent="0.25">
      <c r="A30" s="5" t="s">
        <v>33</v>
      </c>
      <c r="B30" s="37">
        <v>1</v>
      </c>
      <c r="C30" s="12">
        <f>SUM(D30:J30)</f>
        <v>22</v>
      </c>
      <c r="D30" s="14">
        <v>10</v>
      </c>
      <c r="E30" s="14">
        <v>12</v>
      </c>
      <c r="F30" s="41">
        <v>0</v>
      </c>
      <c r="G30" s="36">
        <v>0</v>
      </c>
      <c r="H30" s="36">
        <v>0</v>
      </c>
      <c r="I30" s="36">
        <v>0</v>
      </c>
      <c r="J30" s="36">
        <v>0</v>
      </c>
      <c r="R30" s="54"/>
      <c r="S30" s="54"/>
      <c r="T30" s="54"/>
    </row>
    <row r="31" spans="1:21" s="8" customFormat="1" ht="27.3" customHeight="1" x14ac:dyDescent="0.25">
      <c r="A31" s="5" t="s">
        <v>34</v>
      </c>
      <c r="B31" s="37">
        <v>4</v>
      </c>
      <c r="C31" s="12">
        <f>SUM(D31:J31)</f>
        <v>1740</v>
      </c>
      <c r="D31" s="36">
        <v>1648</v>
      </c>
      <c r="E31" s="36">
        <v>0</v>
      </c>
      <c r="F31" s="36">
        <v>24</v>
      </c>
      <c r="G31" s="36">
        <v>68</v>
      </c>
      <c r="H31" s="36">
        <v>0</v>
      </c>
      <c r="I31" s="36">
        <v>0</v>
      </c>
      <c r="J31" s="36">
        <v>0</v>
      </c>
      <c r="R31" s="54"/>
      <c r="S31" s="54"/>
      <c r="T31" s="54"/>
    </row>
    <row r="32" spans="1:21" s="8" customFormat="1" ht="26.4" customHeight="1" x14ac:dyDescent="0.25">
      <c r="A32" s="11"/>
      <c r="B32" s="15"/>
      <c r="C32" s="12"/>
      <c r="D32" s="12"/>
      <c r="E32" s="12"/>
      <c r="F32" s="12"/>
      <c r="G32" s="12"/>
      <c r="H32" s="12"/>
      <c r="I32" s="12"/>
      <c r="J32" s="12"/>
      <c r="R32" s="54"/>
      <c r="S32" s="54"/>
      <c r="T32" s="54"/>
    </row>
    <row r="33" spans="1:20" s="8" customFormat="1" ht="27.3" customHeight="1" x14ac:dyDescent="0.25">
      <c r="A33" s="11" t="s">
        <v>35</v>
      </c>
      <c r="B33" s="19">
        <f>SUM(B34:B39)</f>
        <v>46.61</v>
      </c>
      <c r="C33" s="18">
        <f t="shared" ref="C33:J33" si="8">SUM(C34:C39)</f>
        <v>68934.78</v>
      </c>
      <c r="D33" s="18">
        <f t="shared" si="8"/>
        <v>30321.89</v>
      </c>
      <c r="E33" s="18">
        <f t="shared" si="8"/>
        <v>165.79000000000002</v>
      </c>
      <c r="F33" s="18">
        <f t="shared" si="8"/>
        <v>38063.160000000003</v>
      </c>
      <c r="G33" s="18">
        <f t="shared" si="8"/>
        <v>383.94</v>
      </c>
      <c r="H33" s="18">
        <f t="shared" si="8"/>
        <v>0</v>
      </c>
      <c r="I33" s="18">
        <f t="shared" si="8"/>
        <v>0</v>
      </c>
      <c r="J33" s="18">
        <f t="shared" si="8"/>
        <v>0</v>
      </c>
      <c r="R33" s="54"/>
      <c r="S33" s="54"/>
      <c r="T33" s="54"/>
    </row>
    <row r="34" spans="1:20" s="8" customFormat="1" ht="27.3" customHeight="1" x14ac:dyDescent="0.25">
      <c r="A34" s="5" t="s">
        <v>36</v>
      </c>
      <c r="B34" s="48">
        <v>0</v>
      </c>
      <c r="C34" s="36">
        <f>SUM(D34:J34)</f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R34" s="54"/>
      <c r="S34" s="54"/>
      <c r="T34" s="54"/>
    </row>
    <row r="35" spans="1:20" s="8" customFormat="1" ht="27.3" customHeight="1" x14ac:dyDescent="0.25">
      <c r="A35" s="5" t="s">
        <v>37</v>
      </c>
      <c r="B35" s="37">
        <v>0</v>
      </c>
      <c r="C35" s="36">
        <f t="shared" ref="C35:C39" si="9">SUM(D35:J35)</f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R35" s="54"/>
      <c r="S35" s="54"/>
      <c r="T35" s="54"/>
    </row>
    <row r="36" spans="1:20" s="8" customFormat="1" ht="27.3" customHeight="1" x14ac:dyDescent="0.25">
      <c r="A36" s="5" t="s">
        <v>13</v>
      </c>
      <c r="B36" s="37">
        <v>0</v>
      </c>
      <c r="C36" s="36">
        <f t="shared" si="9"/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R36" s="54"/>
      <c r="S36" s="54"/>
      <c r="T36" s="54"/>
    </row>
    <row r="37" spans="1:20" s="8" customFormat="1" ht="27.3" customHeight="1" x14ac:dyDescent="0.25">
      <c r="A37" s="5" t="s">
        <v>38</v>
      </c>
      <c r="B37" s="37">
        <v>17.8</v>
      </c>
      <c r="C37" s="36">
        <f t="shared" si="9"/>
        <v>34023</v>
      </c>
      <c r="D37" s="14">
        <v>12357.5</v>
      </c>
      <c r="E37" s="14">
        <v>154.28</v>
      </c>
      <c r="F37" s="14">
        <v>21154.7</v>
      </c>
      <c r="G37" s="14">
        <v>356.52</v>
      </c>
      <c r="H37" s="36">
        <v>0</v>
      </c>
      <c r="I37" s="36">
        <v>0</v>
      </c>
      <c r="J37" s="36">
        <v>0</v>
      </c>
      <c r="R37" s="54"/>
      <c r="S37" s="54"/>
      <c r="T37" s="54"/>
    </row>
    <row r="38" spans="1:20" s="8" customFormat="1" ht="27.3" customHeight="1" x14ac:dyDescent="0.25">
      <c r="A38" s="5" t="s">
        <v>39</v>
      </c>
      <c r="B38" s="13">
        <v>9.35</v>
      </c>
      <c r="C38" s="36">
        <f t="shared" si="9"/>
        <v>8247.2200000000012</v>
      </c>
      <c r="D38" s="14">
        <v>5185.1899999999996</v>
      </c>
      <c r="E38" s="14">
        <v>4.7699999999999996</v>
      </c>
      <c r="F38" s="14">
        <v>3057.26</v>
      </c>
      <c r="G38" s="36">
        <v>0</v>
      </c>
      <c r="H38" s="36">
        <v>0</v>
      </c>
      <c r="I38" s="36">
        <v>0</v>
      </c>
      <c r="J38" s="36">
        <v>0</v>
      </c>
      <c r="R38" s="54"/>
      <c r="S38" s="54"/>
      <c r="T38" s="54"/>
    </row>
    <row r="39" spans="1:20" s="8" customFormat="1" ht="27.3" customHeight="1" x14ac:dyDescent="0.25">
      <c r="A39" s="5" t="s">
        <v>40</v>
      </c>
      <c r="B39" s="13">
        <v>19.46</v>
      </c>
      <c r="C39" s="36">
        <f t="shared" si="9"/>
        <v>26664.559999999998</v>
      </c>
      <c r="D39" s="14">
        <v>12779.2</v>
      </c>
      <c r="E39" s="14">
        <v>6.74</v>
      </c>
      <c r="F39" s="14">
        <v>13851.2</v>
      </c>
      <c r="G39" s="14">
        <v>27.42</v>
      </c>
      <c r="H39" s="36">
        <v>0</v>
      </c>
      <c r="I39" s="36">
        <v>0</v>
      </c>
      <c r="J39" s="36">
        <v>0</v>
      </c>
      <c r="R39" s="54"/>
      <c r="S39" s="54"/>
      <c r="T39" s="54"/>
    </row>
    <row r="40" spans="1:20" s="8" customFormat="1" ht="26.4" customHeight="1" x14ac:dyDescent="0.25">
      <c r="A40" s="11"/>
      <c r="B40" s="15"/>
      <c r="C40" s="12"/>
      <c r="D40" s="12"/>
      <c r="E40" s="12"/>
      <c r="F40" s="12"/>
      <c r="G40" s="12"/>
      <c r="H40" s="12"/>
      <c r="I40" s="12"/>
      <c r="J40" s="12"/>
      <c r="R40" s="54"/>
      <c r="S40" s="54"/>
      <c r="T40" s="54"/>
    </row>
    <row r="41" spans="1:20" s="8" customFormat="1" ht="27.3" customHeight="1" x14ac:dyDescent="0.25">
      <c r="A41" s="11" t="s">
        <v>14</v>
      </c>
      <c r="B41" s="50">
        <f>SUM(B42:B45)</f>
        <v>3.12</v>
      </c>
      <c r="C41" s="42">
        <f t="shared" ref="C41:J41" si="10">SUM(C42:C45)</f>
        <v>6496.1</v>
      </c>
      <c r="D41" s="42">
        <f t="shared" si="10"/>
        <v>1744.06</v>
      </c>
      <c r="E41" s="42">
        <f t="shared" si="10"/>
        <v>0</v>
      </c>
      <c r="F41" s="42">
        <f t="shared" si="10"/>
        <v>4752.04</v>
      </c>
      <c r="G41" s="42">
        <f t="shared" si="10"/>
        <v>0</v>
      </c>
      <c r="H41" s="42">
        <f t="shared" si="10"/>
        <v>0</v>
      </c>
      <c r="I41" s="42">
        <f t="shared" si="10"/>
        <v>0</v>
      </c>
      <c r="J41" s="42">
        <f t="shared" si="10"/>
        <v>0</v>
      </c>
      <c r="R41" s="54"/>
      <c r="S41" s="54"/>
      <c r="T41" s="54"/>
    </row>
    <row r="42" spans="1:20" s="8" customFormat="1" ht="27.3" customHeight="1" x14ac:dyDescent="0.25">
      <c r="A42" s="5" t="s">
        <v>41</v>
      </c>
      <c r="B42" s="48">
        <v>0</v>
      </c>
      <c r="C42" s="40">
        <f>SUM(D42:J42)</f>
        <v>0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R42" s="54"/>
      <c r="S42" s="54"/>
      <c r="T42" s="54"/>
    </row>
    <row r="43" spans="1:20" s="8" customFormat="1" ht="27.3" customHeight="1" x14ac:dyDescent="0.25">
      <c r="A43" s="5" t="s">
        <v>42</v>
      </c>
      <c r="B43" s="37">
        <v>0</v>
      </c>
      <c r="C43" s="36">
        <f t="shared" ref="C43:C45" si="11">SUM(D43:J43)</f>
        <v>4752.04</v>
      </c>
      <c r="D43" s="36">
        <v>0</v>
      </c>
      <c r="E43" s="36">
        <v>0</v>
      </c>
      <c r="F43" s="36">
        <v>4752.04</v>
      </c>
      <c r="G43" s="36">
        <v>0</v>
      </c>
      <c r="H43" s="36">
        <v>0</v>
      </c>
      <c r="I43" s="36">
        <v>0</v>
      </c>
      <c r="J43" s="36">
        <v>0</v>
      </c>
      <c r="R43" s="54"/>
      <c r="S43" s="54"/>
      <c r="T43" s="54"/>
    </row>
    <row r="44" spans="1:20" s="8" customFormat="1" ht="27.3" customHeight="1" x14ac:dyDescent="0.25">
      <c r="A44" s="5" t="s">
        <v>43</v>
      </c>
      <c r="B44" s="13">
        <v>3.12</v>
      </c>
      <c r="C44" s="36">
        <f t="shared" si="11"/>
        <v>1744.06</v>
      </c>
      <c r="D44" s="14">
        <v>1744.06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R44" s="54"/>
      <c r="S44" s="54"/>
      <c r="T44" s="54"/>
    </row>
    <row r="45" spans="1:20" s="8" customFormat="1" ht="27.3" customHeight="1" x14ac:dyDescent="0.25">
      <c r="A45" s="5" t="s">
        <v>44</v>
      </c>
      <c r="B45" s="37">
        <v>0</v>
      </c>
      <c r="C45" s="36">
        <f t="shared" si="11"/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R45" s="54"/>
      <c r="S45" s="54"/>
      <c r="T45" s="54"/>
    </row>
    <row r="46" spans="1:20" s="8" customFormat="1" ht="26.4" customHeight="1" x14ac:dyDescent="0.25">
      <c r="A46" s="11"/>
      <c r="B46" s="15"/>
      <c r="C46" s="12"/>
      <c r="D46" s="12"/>
      <c r="E46" s="12"/>
      <c r="F46" s="12"/>
      <c r="G46" s="12"/>
      <c r="H46" s="12"/>
      <c r="I46" s="12"/>
      <c r="J46" s="12"/>
      <c r="R46" s="54"/>
      <c r="S46" s="54"/>
      <c r="T46" s="54"/>
    </row>
    <row r="47" spans="1:20" s="8" customFormat="1" ht="27.3" customHeight="1" x14ac:dyDescent="0.25">
      <c r="A47" s="11" t="s">
        <v>15</v>
      </c>
      <c r="B47" s="19">
        <f>SUM(B48:B50)</f>
        <v>3.32</v>
      </c>
      <c r="C47" s="18">
        <f t="shared" ref="C47:J47" si="12">SUM(C48:C50)</f>
        <v>11270.3</v>
      </c>
      <c r="D47" s="18">
        <f t="shared" si="12"/>
        <v>1177.82</v>
      </c>
      <c r="E47" s="18">
        <f t="shared" si="12"/>
        <v>47.11</v>
      </c>
      <c r="F47" s="18">
        <f t="shared" si="12"/>
        <v>10028.34</v>
      </c>
      <c r="G47" s="18">
        <f t="shared" si="12"/>
        <v>1.87</v>
      </c>
      <c r="H47" s="18">
        <f t="shared" si="12"/>
        <v>0</v>
      </c>
      <c r="I47" s="18">
        <f t="shared" si="12"/>
        <v>0</v>
      </c>
      <c r="J47" s="18">
        <f t="shared" si="12"/>
        <v>15.16</v>
      </c>
      <c r="R47" s="54"/>
      <c r="S47" s="54"/>
      <c r="T47" s="54"/>
    </row>
    <row r="48" spans="1:20" s="8" customFormat="1" ht="27.3" customHeight="1" x14ac:dyDescent="0.25">
      <c r="A48" s="5" t="s">
        <v>45</v>
      </c>
      <c r="B48" s="37">
        <v>3.32</v>
      </c>
      <c r="C48" s="49">
        <f>SUM(D48:J48)</f>
        <v>4085.8399999999997</v>
      </c>
      <c r="D48" s="49">
        <v>1177.82</v>
      </c>
      <c r="E48" s="49">
        <v>47.11</v>
      </c>
      <c r="F48" s="49">
        <v>2843.88</v>
      </c>
      <c r="G48" s="49">
        <v>1.87</v>
      </c>
      <c r="H48" s="40">
        <v>0</v>
      </c>
      <c r="I48" s="40">
        <v>0</v>
      </c>
      <c r="J48" s="49">
        <v>15.16</v>
      </c>
      <c r="R48" s="54"/>
      <c r="S48" s="54"/>
      <c r="T48" s="54"/>
    </row>
    <row r="49" spans="1:20" s="8" customFormat="1" ht="27.3" customHeight="1" x14ac:dyDescent="0.25">
      <c r="A49" s="5" t="s">
        <v>46</v>
      </c>
      <c r="B49" s="37">
        <v>0</v>
      </c>
      <c r="C49" s="49">
        <f t="shared" ref="C49:C50" si="13">SUM(D49:J49)</f>
        <v>5060.01</v>
      </c>
      <c r="D49" s="36">
        <v>0</v>
      </c>
      <c r="E49" s="36">
        <v>0</v>
      </c>
      <c r="F49" s="49">
        <v>5060.01</v>
      </c>
      <c r="G49" s="36">
        <v>0</v>
      </c>
      <c r="H49" s="36">
        <v>0</v>
      </c>
      <c r="I49" s="36">
        <v>0</v>
      </c>
      <c r="J49" s="36">
        <v>0</v>
      </c>
      <c r="R49" s="54"/>
      <c r="S49" s="54"/>
      <c r="T49" s="54"/>
    </row>
    <row r="50" spans="1:20" s="8" customFormat="1" ht="27" customHeight="1" x14ac:dyDescent="0.25">
      <c r="A50" s="5" t="s">
        <v>47</v>
      </c>
      <c r="B50" s="37">
        <v>0</v>
      </c>
      <c r="C50" s="49">
        <f t="shared" si="13"/>
        <v>2124.4499999999998</v>
      </c>
      <c r="D50" s="36">
        <v>0</v>
      </c>
      <c r="E50" s="36">
        <v>0</v>
      </c>
      <c r="F50" s="49">
        <v>2124.4499999999998</v>
      </c>
      <c r="G50" s="36">
        <v>0</v>
      </c>
      <c r="H50" s="36">
        <v>0</v>
      </c>
      <c r="I50" s="36">
        <v>0</v>
      </c>
      <c r="J50" s="36">
        <v>0</v>
      </c>
      <c r="R50" s="54"/>
      <c r="S50" s="54"/>
      <c r="T50" s="54"/>
    </row>
    <row r="51" spans="1:20" ht="22.2" customHeight="1" x14ac:dyDescent="0.15">
      <c r="A51" s="3"/>
      <c r="B51" s="9"/>
      <c r="C51" s="9"/>
      <c r="D51" s="9"/>
      <c r="E51" s="9"/>
      <c r="F51" s="9"/>
      <c r="G51" s="9"/>
      <c r="H51" s="9"/>
      <c r="I51" s="9"/>
      <c r="J51" s="10"/>
    </row>
    <row r="52" spans="1:20" ht="120.6" customHeight="1" x14ac:dyDescent="0.15">
      <c r="A52" s="64" t="s">
        <v>49</v>
      </c>
      <c r="B52" s="65"/>
      <c r="C52" s="65"/>
      <c r="D52" s="65"/>
      <c r="E52" s="65"/>
      <c r="F52" s="65"/>
      <c r="G52" s="65"/>
      <c r="H52" s="65"/>
      <c r="I52" s="65"/>
      <c r="J52" s="65"/>
    </row>
    <row r="53" spans="1:20" ht="12.9" customHeight="1" x14ac:dyDescent="0.15">
      <c r="A53" s="2" t="s">
        <v>17</v>
      </c>
      <c r="B53" s="2"/>
      <c r="C53" s="2"/>
      <c r="D53" s="2"/>
      <c r="E53" s="2"/>
      <c r="F53" s="2"/>
      <c r="G53" s="2"/>
      <c r="H53" s="2"/>
      <c r="I53" s="2"/>
      <c r="J53" s="2"/>
    </row>
    <row r="54" spans="1:20" ht="12.9" customHeight="1" x14ac:dyDescent="0.15">
      <c r="A54" s="2" t="s">
        <v>18</v>
      </c>
      <c r="B54" s="2"/>
      <c r="C54" s="2"/>
      <c r="D54" s="2"/>
      <c r="E54" s="2"/>
      <c r="F54" s="2"/>
      <c r="G54" s="2"/>
      <c r="H54" s="2"/>
      <c r="I54" s="2"/>
      <c r="J54" s="2"/>
    </row>
    <row r="55" spans="1:20" ht="12.9" customHeight="1" x14ac:dyDescent="0.15">
      <c r="A55" s="2" t="s">
        <v>17</v>
      </c>
      <c r="B55" s="2"/>
      <c r="C55" s="2"/>
      <c r="D55" s="2"/>
      <c r="E55" s="2"/>
      <c r="F55" s="2"/>
      <c r="G55" s="2"/>
      <c r="H55" s="2"/>
      <c r="I55" s="2"/>
      <c r="J55" s="2"/>
    </row>
    <row r="56" spans="1:20" ht="12.9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</row>
  </sheetData>
  <mergeCells count="5">
    <mergeCell ref="A1:J1"/>
    <mergeCell ref="A2:J2"/>
    <mergeCell ref="A3:A5"/>
    <mergeCell ref="J4:J5"/>
    <mergeCell ref="A52:J52"/>
  </mergeCells>
  <phoneticPr fontId="1"/>
  <printOptions horizontalCentered="1"/>
  <pageMargins left="0.94488188976377963" right="0.94488188976377963" top="0.78740157480314965" bottom="0.39370078740157483" header="0.51181102362204722" footer="0.51181102362204722"/>
  <pageSetup paperSize="9" scale="53" orientation="portrait" r:id="rId1"/>
  <headerFooter>
    <oddHeader>&amp;L&amp;"ＭＳ 明朝,標準"&amp;22林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071</vt:lpstr>
      <vt:lpstr>'071'!Print_Area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2026-02-24T12:26:31Z</cp:lastPrinted>
  <dcterms:created xsi:type="dcterms:W3CDTF">1997-12-03T03:00:08Z</dcterms:created>
  <dcterms:modified xsi:type="dcterms:W3CDTF">2026-02-25T23:55:09Z</dcterms:modified>
</cp:coreProperties>
</file>