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13_ncr:1_{8B9BF5AB-4227-47E2-8174-8FB9D42842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41(1)" sheetId="1" r:id="rId1"/>
    <sheet name="241(2)" sheetId="3" r:id="rId2"/>
  </sheets>
  <definedNames>
    <definedName name="_xlnm.Print_Area" localSheetId="0">'241(1)'!$A$1:$L$35</definedName>
    <definedName name="_xlnm.Print_Area" localSheetId="1">'241(2)'!$A$1:$N$28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J9" i="3"/>
  <c r="D9" i="3"/>
  <c r="J16" i="1"/>
  <c r="J8" i="3" l="1"/>
  <c r="M26" i="3" l="1"/>
  <c r="M25" i="3" s="1"/>
  <c r="K25" i="3"/>
  <c r="K26" i="3"/>
  <c r="K21" i="3"/>
  <c r="K22" i="3"/>
  <c r="K17" i="3"/>
  <c r="K18" i="3"/>
  <c r="K13" i="3"/>
  <c r="K14" i="3"/>
  <c r="K9" i="3"/>
  <c r="G24" i="3"/>
  <c r="H24" i="3"/>
  <c r="H12" i="1" l="1"/>
  <c r="J24" i="1"/>
  <c r="J20" i="1"/>
  <c r="J19" i="1"/>
  <c r="J18" i="1"/>
  <c r="J21" i="1"/>
  <c r="J22" i="1"/>
  <c r="J23" i="1"/>
  <c r="J25" i="1"/>
  <c r="J26" i="1"/>
  <c r="J14" i="1"/>
  <c r="J33" i="1" l="1"/>
  <c r="J32" i="1"/>
  <c r="J31" i="1"/>
  <c r="J30" i="1"/>
  <c r="J29" i="1"/>
  <c r="J28" i="1"/>
  <c r="K12" i="1"/>
  <c r="G12" i="1"/>
  <c r="F12" i="1"/>
  <c r="E12" i="1"/>
  <c r="C12" i="1"/>
  <c r="B12" i="1"/>
  <c r="L26" i="3"/>
  <c r="L25" i="3"/>
  <c r="M24" i="3"/>
  <c r="J24" i="3"/>
  <c r="I24" i="3"/>
  <c r="E24" i="3"/>
  <c r="D24" i="3"/>
  <c r="J20" i="3"/>
  <c r="I20" i="3"/>
  <c r="H20" i="3"/>
  <c r="G20" i="3"/>
  <c r="E20" i="3"/>
  <c r="D20" i="3"/>
  <c r="J16" i="3"/>
  <c r="I16" i="3"/>
  <c r="H16" i="3"/>
  <c r="G16" i="3"/>
  <c r="E16" i="3"/>
  <c r="D16" i="3"/>
  <c r="J12" i="3"/>
  <c r="I12" i="3"/>
  <c r="H12" i="3"/>
  <c r="G12" i="3"/>
  <c r="E12" i="3"/>
  <c r="D12" i="3"/>
  <c r="I10" i="3"/>
  <c r="H10" i="3"/>
  <c r="G10" i="3"/>
  <c r="E10" i="3"/>
  <c r="D10" i="3"/>
  <c r="I9" i="3"/>
  <c r="H9" i="3"/>
  <c r="G9" i="3"/>
  <c r="E9" i="3"/>
  <c r="K12" i="3" l="1"/>
  <c r="D8" i="3"/>
  <c r="K8" i="3" s="1"/>
  <c r="K10" i="3"/>
  <c r="M22" i="3"/>
  <c r="M21" i="3" s="1"/>
  <c r="K16" i="3"/>
  <c r="K20" i="3"/>
  <c r="K24" i="3"/>
  <c r="J12" i="1"/>
  <c r="I8" i="3"/>
  <c r="G8" i="3"/>
  <c r="E8" i="3"/>
  <c r="L24" i="3"/>
  <c r="H8" i="3"/>
  <c r="L22" i="3" l="1"/>
  <c r="L21" i="3"/>
  <c r="M20" i="3"/>
  <c r="L20" i="3" l="1"/>
  <c r="M18" i="3"/>
  <c r="M17" i="3" l="1"/>
  <c r="L18" i="3"/>
  <c r="L17" i="3" l="1"/>
  <c r="M16" i="3"/>
  <c r="M14" i="3" l="1"/>
  <c r="L16" i="3"/>
  <c r="M13" i="3" l="1"/>
  <c r="L14" i="3"/>
  <c r="M10" i="3"/>
  <c r="L10" i="3" l="1"/>
  <c r="M9" i="3"/>
  <c r="L9" i="3" s="1"/>
  <c r="L13" i="3"/>
  <c r="M12" i="3"/>
  <c r="L12" i="3" s="1"/>
  <c r="M8" i="3" l="1"/>
  <c r="L8" i="3" s="1"/>
</calcChain>
</file>

<file path=xl/sharedStrings.xml><?xml version="1.0" encoding="utf-8"?>
<sst xmlns="http://schemas.openxmlformats.org/spreadsheetml/2006/main" count="123" uniqueCount="69">
  <si>
    <t>単位：人</t>
    <phoneticPr fontId="1"/>
  </si>
  <si>
    <t>資料　県統計調査課「宮崎県の学校の現状」</t>
    <rPh sb="3" eb="4">
      <t>ケン</t>
    </rPh>
    <rPh sb="6" eb="8">
      <t>チョウサ</t>
    </rPh>
    <rPh sb="10" eb="13">
      <t>ミヤザキケン</t>
    </rPh>
    <phoneticPr fontId="1"/>
  </si>
  <si>
    <t>（１）所 在 地 別</t>
    <rPh sb="3" eb="8">
      <t>ショザイチ</t>
    </rPh>
    <phoneticPr fontId="1"/>
  </si>
  <si>
    <t>Ａ</t>
    <phoneticPr fontId="1"/>
  </si>
  <si>
    <t xml:space="preserve"> Ｂ</t>
    <phoneticPr fontId="1"/>
  </si>
  <si>
    <t xml:space="preserve"> Ｃ</t>
    <phoneticPr fontId="1"/>
  </si>
  <si>
    <t xml:space="preserve"> Ｄ</t>
    <phoneticPr fontId="1"/>
  </si>
  <si>
    <t>Ｅ</t>
    <phoneticPr fontId="1"/>
  </si>
  <si>
    <t xml:space="preserve"> Ｆ</t>
    <phoneticPr fontId="1"/>
  </si>
  <si>
    <t>Ｇ</t>
    <phoneticPr fontId="1"/>
  </si>
  <si>
    <t>Ｈ</t>
    <phoneticPr fontId="1"/>
  </si>
  <si>
    <t>年 次 及 び</t>
  </si>
  <si>
    <t>卒 業 者</t>
  </si>
  <si>
    <t>大   学   等</t>
    <rPh sb="0" eb="1">
      <t>ダイ</t>
    </rPh>
    <rPh sb="8" eb="9">
      <t>トウ</t>
    </rPh>
    <phoneticPr fontId="1"/>
  </si>
  <si>
    <t>専修学校</t>
    <phoneticPr fontId="1"/>
  </si>
  <si>
    <t>公共職業</t>
  </si>
  <si>
    <t>就   職   者</t>
  </si>
  <si>
    <t>その他</t>
    <phoneticPr fontId="1"/>
  </si>
  <si>
    <t>左記Ｂ･Ｃ・</t>
    <phoneticPr fontId="1"/>
  </si>
  <si>
    <t>市 　  　郡</t>
  </si>
  <si>
    <t>総    数</t>
  </si>
  <si>
    <t>進   学   者</t>
  </si>
  <si>
    <t>(専門課程)</t>
  </si>
  <si>
    <t>(一般課程)</t>
  </si>
  <si>
    <t>能力開発施設</t>
  </si>
  <si>
    <t>Ｄ・Ｅのうち</t>
    <phoneticPr fontId="1"/>
  </si>
  <si>
    <t>実  数</t>
  </si>
  <si>
    <t>率 ％</t>
  </si>
  <si>
    <t>就職者(再掲)</t>
    <rPh sb="4" eb="6">
      <t>サイケイ</t>
    </rPh>
    <phoneticPr fontId="1"/>
  </si>
  <si>
    <t>総数</t>
    <phoneticPr fontId="1"/>
  </si>
  <si>
    <t>進 学 者</t>
    <phoneticPr fontId="7"/>
  </si>
  <si>
    <t>等入学者</t>
    <phoneticPr fontId="7"/>
  </si>
  <si>
    <t>注　１　進学者・就学者には、それぞれ進学し、かつ就職したものを含む。
　　２　Ａ = Ｂ+Ｃ+Ｄ+Ｅ+Ｆ+Ｇ-Ｈ
    ３　｢専修学校（一般課程)等入学者｣は専修学校(一般課程)入学者、各種学校入学者。
　　４　｢大学等進学者｣の｢率｣は卒業者のうち｢大学等進学者｣の｢実数｣の占める割合。
    ５　｢就職者｣の｢率｣は「卒業者総数」のうち｢就職者｣の｢実数｣及び｢左記Ａ・Ｂ・Ｃ・Ｄのうち就職者｣の
　　　占める割合。
　　　</t>
    <rPh sb="8" eb="11">
      <t>シュウガクシャ</t>
    </rPh>
    <rPh sb="18" eb="20">
      <t>シンガク</t>
    </rPh>
    <rPh sb="24" eb="26">
      <t>シュウショク</t>
    </rPh>
    <rPh sb="31" eb="32">
      <t>フク</t>
    </rPh>
    <rPh sb="167" eb="169">
      <t>ソウスウ</t>
    </rPh>
    <rPh sb="186" eb="188">
      <t>サキ</t>
    </rPh>
    <rPh sb="210" eb="212">
      <t>ワリアイ</t>
    </rPh>
    <phoneticPr fontId="1"/>
  </si>
  <si>
    <t>課    程</t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</si>
  <si>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</si>
  <si>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</si>
  <si>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ジョ</t>
    </rPh>
    <phoneticPr fontId="7"/>
  </si>
  <si>
    <t xml:space="preserve">          </t>
  </si>
  <si>
    <t xml:space="preserve">          </t>
    <phoneticPr fontId="1"/>
  </si>
  <si>
    <t xml:space="preserve">          </t>
    <phoneticPr fontId="7"/>
  </si>
  <si>
    <t xml:space="preserve">公立  </t>
    <phoneticPr fontId="7"/>
  </si>
  <si>
    <t xml:space="preserve">私立  </t>
    <phoneticPr fontId="7"/>
  </si>
  <si>
    <t>全日制　</t>
    <phoneticPr fontId="7"/>
  </si>
  <si>
    <t>定時制　</t>
    <phoneticPr fontId="7"/>
  </si>
  <si>
    <t>宮  崎  市</t>
    <phoneticPr fontId="1"/>
  </si>
  <si>
    <t>都  城  市</t>
    <phoneticPr fontId="1"/>
  </si>
  <si>
    <t>延  岡  市</t>
    <phoneticPr fontId="1"/>
  </si>
  <si>
    <t>日  南  市</t>
    <phoneticPr fontId="1"/>
  </si>
  <si>
    <t>小  林  市</t>
    <phoneticPr fontId="1"/>
  </si>
  <si>
    <t>日  向  市</t>
    <phoneticPr fontId="1"/>
  </si>
  <si>
    <t>串  間  市</t>
    <phoneticPr fontId="1"/>
  </si>
  <si>
    <t>西  都  市</t>
    <phoneticPr fontId="1"/>
  </si>
  <si>
    <t>公　      立</t>
    <phoneticPr fontId="1"/>
  </si>
  <si>
    <t>私　      立</t>
    <phoneticPr fontId="1"/>
  </si>
  <si>
    <t>えびの市</t>
    <phoneticPr fontId="1"/>
  </si>
  <si>
    <t>児　湯　郡</t>
    <phoneticPr fontId="1"/>
  </si>
  <si>
    <t>北諸県郡</t>
    <phoneticPr fontId="1"/>
  </si>
  <si>
    <t>西諸県郡</t>
    <phoneticPr fontId="1"/>
  </si>
  <si>
    <t>東諸県郡</t>
    <phoneticPr fontId="1"/>
  </si>
  <si>
    <t>東臼杵郡</t>
    <phoneticPr fontId="1"/>
  </si>
  <si>
    <t>西臼杵郡</t>
    <phoneticPr fontId="1"/>
  </si>
  <si>
    <r>
      <rPr>
        <sz val="23"/>
        <rFont val="ＭＳ ゴシック"/>
        <family val="3"/>
        <charset val="128"/>
      </rPr>
      <t>高等学校卒業後の状況</t>
    </r>
    <r>
      <rPr>
        <sz val="18"/>
        <rFont val="ＭＳ Ｐ明朝"/>
        <family val="1"/>
        <charset val="128"/>
      </rPr>
      <t>（つづき）</t>
    </r>
    <phoneticPr fontId="7"/>
  </si>
  <si>
    <t>令和３.３</t>
  </si>
  <si>
    <t>　　４.３</t>
  </si>
  <si>
    <t>　　５.３</t>
  </si>
  <si>
    <t>　　６.３</t>
  </si>
  <si>
    <t>　　７.３</t>
    <phoneticPr fontId="7"/>
  </si>
  <si>
    <t>241．高 等 学 校 卒 業 後 の 状 況</t>
    <phoneticPr fontId="1"/>
  </si>
  <si>
    <t>（２）設置者別と課程別（令和７年３月卒業者）</t>
    <rPh sb="3" eb="5">
      <t>セッチ</t>
    </rPh>
    <rPh sb="5" eb="6">
      <t>シャ</t>
    </rPh>
    <rPh sb="8" eb="9">
      <t>カ</t>
    </rPh>
    <rPh sb="9" eb="10">
      <t>ホド</t>
    </rPh>
    <rPh sb="10" eb="11">
      <t>ベツ</t>
    </rPh>
    <rPh sb="12" eb="1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</si>
</sst>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\ "/>
  </numFmts>
  <fonts count="13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7"/>
      <name val="ＭＳ 明朝"/>
      <family val="1"/>
      <charset val="128"/>
    </font>
    <font>
      <sz val="23"/>
      <name val="ＭＳ ゴシック"/>
      <family val="3"/>
      <charset val="128"/>
    </font>
    <font>
      <sz val="18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2" borderId="0"/>
    <xf numFmtId="0" fontId="3" fillId="0" borderId="0"/>
    <xf numFmtId="41" fontId="11" fillId="0" borderId="0"/>
  </cellStyleXfs>
  <cellXfs count="81">
    <xf numFmtId="0" fontId="0" fillId="2" borderId="0" xfId="0"/>
    <xf numFmtId="0" fontId="2" fillId="0" borderId="0" xfId="0" applyFont="1" applyFill="1"/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/>
    <xf numFmtId="0" fontId="5" fillId="3" borderId="3" xfId="0" applyFont="1" applyFill="1" applyBorder="1"/>
    <xf numFmtId="0" fontId="5" fillId="0" borderId="0" xfId="0" applyFont="1" applyFill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41" fontId="2" fillId="0" borderId="0" xfId="0" applyNumberFormat="1" applyFont="1" applyFill="1"/>
    <xf numFmtId="0" fontId="2" fillId="3" borderId="0" xfId="0" applyFont="1" applyFill="1"/>
    <xf numFmtId="0" fontId="6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5" fillId="3" borderId="9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2" fillId="0" borderId="13" xfId="0" applyFont="1" applyFill="1" applyBorder="1"/>
    <xf numFmtId="0" fontId="2" fillId="0" borderId="14" xfId="0" applyFont="1" applyFill="1" applyBorder="1"/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49" fontId="2" fillId="0" borderId="0" xfId="0" applyNumberFormat="1" applyFont="1" applyFill="1"/>
    <xf numFmtId="49" fontId="5" fillId="0" borderId="0" xfId="0" applyNumberFormat="1" applyFont="1" applyFill="1" applyAlignment="1">
      <alignment vertical="center"/>
    </xf>
    <xf numFmtId="49" fontId="2" fillId="0" borderId="14" xfId="0" applyNumberFormat="1" applyFont="1" applyFill="1" applyBorder="1"/>
    <xf numFmtId="49" fontId="5" fillId="0" borderId="3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quotePrefix="1" applyFont="1" applyFill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0" xfId="0" quotePrefix="1" applyFont="1" applyFill="1" applyAlignment="1">
      <alignment horizontal="left" vertical="center" indent="1"/>
    </xf>
    <xf numFmtId="0" fontId="5" fillId="0" borderId="0" xfId="0" applyFont="1" applyFill="1" applyAlignment="1">
      <alignment horizontal="distributed" vertical="distributed" justifyLastLine="1"/>
    </xf>
    <xf numFmtId="176" fontId="5" fillId="0" borderId="7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top" wrapText="1"/>
    </xf>
    <xf numFmtId="0" fontId="5" fillId="2" borderId="3" xfId="0" applyFont="1" applyBorder="1"/>
    <xf numFmtId="0" fontId="5" fillId="0" borderId="1" xfId="0" applyFont="1" applyFill="1" applyBorder="1" applyAlignment="1">
      <alignment horizontal="distributed" vertical="distributed" justifyLastLine="1"/>
    </xf>
    <xf numFmtId="0" fontId="5" fillId="0" borderId="8" xfId="0" applyFont="1" applyFill="1" applyBorder="1" applyAlignment="1">
      <alignment horizontal="distributed" vertical="distributed" justifyLastLine="1"/>
    </xf>
    <xf numFmtId="49" fontId="5" fillId="0" borderId="0" xfId="0" applyNumberFormat="1" applyFont="1" applyFill="1" applyAlignment="1">
      <alignment horizontal="distributed" vertical="center"/>
    </xf>
    <xf numFmtId="0" fontId="10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41" fontId="2" fillId="0" borderId="4" xfId="0" applyNumberFormat="1" applyFont="1" applyFill="1" applyBorder="1"/>
    <xf numFmtId="1" fontId="5" fillId="0" borderId="0" xfId="0" applyNumberFormat="1" applyFont="1" applyFill="1" applyAlignment="1">
      <alignment vertical="center"/>
    </xf>
    <xf numFmtId="41" fontId="12" fillId="0" borderId="0" xfId="2" applyFont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distributed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distributed" vertical="distributed"/>
    </xf>
    <xf numFmtId="49" fontId="0" fillId="0" borderId="1" xfId="0" applyNumberFormat="1" applyFill="1" applyBorder="1" applyAlignment="1">
      <alignment horizontal="distributed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top" wrapText="1"/>
    </xf>
    <xf numFmtId="176" fontId="5" fillId="0" borderId="0" xfId="0" applyNumberFormat="1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5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 justifyLastLine="1"/>
    </xf>
    <xf numFmtId="0" fontId="5" fillId="0" borderId="1" xfId="0" applyFont="1" applyFill="1" applyBorder="1" applyAlignment="1">
      <alignment horizontal="distributed" vertical="center" justifyLastLine="1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distributed" justifyLastLine="1"/>
    </xf>
    <xf numFmtId="0" fontId="5" fillId="0" borderId="11" xfId="0" applyFont="1" applyFill="1" applyBorder="1" applyAlignment="1">
      <alignment horizontal="distributed" vertical="distributed" justifyLastLine="1"/>
    </xf>
    <xf numFmtId="0" fontId="5" fillId="0" borderId="1" xfId="0" applyFont="1" applyFill="1" applyBorder="1" applyAlignment="1">
      <alignment horizontal="distributed" vertical="distributed" justifyLastLine="1"/>
    </xf>
    <xf numFmtId="0" fontId="0" fillId="2" borderId="12" xfId="0" applyBorder="1" applyAlignment="1">
      <alignment horizontal="distributed" vertical="distributed" justifyLastLine="1"/>
    </xf>
    <xf numFmtId="0" fontId="5" fillId="0" borderId="12" xfId="0" applyFont="1" applyFill="1" applyBorder="1" applyAlignment="1">
      <alignment horizontal="distributed" vertical="distributed" justifyLastLine="1"/>
    </xf>
    <xf numFmtId="0" fontId="5" fillId="3" borderId="7" xfId="0" applyFont="1" applyFill="1" applyBorder="1" applyAlignment="1">
      <alignment horizontal="distributed" vertical="distributed" justifyLastLine="1"/>
    </xf>
    <xf numFmtId="49" fontId="5" fillId="0" borderId="0" xfId="0" applyNumberFormat="1" applyFont="1" applyFill="1" applyAlignment="1">
      <alignment horizontal="distributed" vertical="center"/>
    </xf>
    <xf numFmtId="0" fontId="5" fillId="0" borderId="0" xfId="0" applyFont="1" applyFill="1" applyAlignment="1">
      <alignment horizontal="distributed" vertical="distributed" justifyLastLine="1"/>
    </xf>
  </cellXfs>
  <cellStyles count="3">
    <cellStyle name="標準" xfId="0" builtinId="0"/>
    <cellStyle name="標準 2" xfId="2" xr:uid="{CAC6162C-ACC4-4128-AD9D-2BE46C9774B3}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showGridLines="0" showZeros="0" tabSelected="1" showOutlineSymbols="0" zoomScale="70" zoomScaleNormal="70" zoomScaleSheetLayoutView="85" workbookViewId="0">
      <selection activeCell="O13" sqref="O13"/>
    </sheetView>
  </sheetViews>
  <sheetFormatPr defaultColWidth="9.08203125" defaultRowHeight="13.2" x14ac:dyDescent="0.2"/>
  <cols>
    <col min="1" max="1" width="21.6640625" style="1" customWidth="1"/>
    <col min="2" max="2" width="9.6640625" style="1" customWidth="1"/>
    <col min="3" max="3" width="8.6640625" style="1" customWidth="1"/>
    <col min="4" max="4" width="7.6640625" style="1" customWidth="1"/>
    <col min="5" max="7" width="9.6640625" style="1" customWidth="1"/>
    <col min="8" max="8" width="8.6640625" style="1" customWidth="1"/>
    <col min="9" max="9" width="7.6640625" style="1" customWidth="1"/>
    <col min="10" max="10" width="8.6640625" style="1" customWidth="1"/>
    <col min="11" max="11" width="9.6640625" style="1" customWidth="1"/>
    <col min="12" max="12" width="7.6640625" style="1" customWidth="1"/>
    <col min="13" max="16384" width="9.08203125" style="1"/>
  </cols>
  <sheetData>
    <row r="1" spans="1:12" ht="26.1" customHeight="1" x14ac:dyDescent="0.2">
      <c r="A1" s="64" t="s">
        <v>67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45" customHeight="1" x14ac:dyDescent="0.25">
      <c r="A2" s="34" t="s">
        <v>2</v>
      </c>
      <c r="B2" s="4"/>
      <c r="C2" s="4"/>
      <c r="D2" s="4"/>
      <c r="E2" s="4"/>
      <c r="F2" s="4"/>
      <c r="G2" s="4"/>
      <c r="H2" s="4"/>
      <c r="I2" s="4"/>
      <c r="J2" s="5"/>
      <c r="L2" s="32" t="s">
        <v>0</v>
      </c>
    </row>
    <row r="3" spans="1:12" ht="23.1" customHeight="1" x14ac:dyDescent="0.2">
      <c r="A3" s="6"/>
      <c r="B3" s="7" t="s">
        <v>3</v>
      </c>
      <c r="C3" s="7" t="s">
        <v>4</v>
      </c>
      <c r="D3" s="6"/>
      <c r="E3" s="7" t="s">
        <v>5</v>
      </c>
      <c r="F3" s="7" t="s">
        <v>6</v>
      </c>
      <c r="G3" s="7" t="s">
        <v>7</v>
      </c>
      <c r="H3" s="7" t="s">
        <v>8</v>
      </c>
      <c r="I3" s="6"/>
      <c r="J3" s="8" t="s">
        <v>9</v>
      </c>
      <c r="K3" s="66" t="s">
        <v>10</v>
      </c>
      <c r="L3" s="67"/>
    </row>
    <row r="4" spans="1:12" ht="23.1" customHeight="1" x14ac:dyDescent="0.2">
      <c r="A4" s="9" t="s">
        <v>11</v>
      </c>
      <c r="B4" s="49" t="s">
        <v>12</v>
      </c>
      <c r="C4" s="61" t="s">
        <v>13</v>
      </c>
      <c r="D4" s="62"/>
      <c r="E4" s="50" t="s">
        <v>14</v>
      </c>
      <c r="F4" s="50" t="s">
        <v>14</v>
      </c>
      <c r="G4" s="50" t="s">
        <v>15</v>
      </c>
      <c r="H4" s="61" t="s">
        <v>16</v>
      </c>
      <c r="I4" s="62"/>
      <c r="J4" s="65" t="s">
        <v>17</v>
      </c>
      <c r="K4" s="61" t="s">
        <v>18</v>
      </c>
      <c r="L4" s="68"/>
    </row>
    <row r="5" spans="1:12" ht="23.1" customHeight="1" x14ac:dyDescent="0.2">
      <c r="A5" s="9" t="s">
        <v>19</v>
      </c>
      <c r="B5" s="49" t="s">
        <v>20</v>
      </c>
      <c r="C5" s="59" t="s">
        <v>21</v>
      </c>
      <c r="D5" s="63"/>
      <c r="E5" s="49" t="s">
        <v>22</v>
      </c>
      <c r="F5" s="49" t="s">
        <v>23</v>
      </c>
      <c r="G5" s="52" t="s">
        <v>24</v>
      </c>
      <c r="H5" s="59"/>
      <c r="I5" s="63"/>
      <c r="J5" s="65"/>
      <c r="K5" s="61" t="s">
        <v>25</v>
      </c>
      <c r="L5" s="68"/>
    </row>
    <row r="6" spans="1:12" ht="23.1" customHeight="1" x14ac:dyDescent="0.2">
      <c r="A6" s="12"/>
      <c r="B6" s="11"/>
      <c r="C6" s="53" t="s">
        <v>26</v>
      </c>
      <c r="D6" s="51" t="s">
        <v>27</v>
      </c>
      <c r="E6" s="54" t="s">
        <v>30</v>
      </c>
      <c r="F6" s="54" t="s">
        <v>31</v>
      </c>
      <c r="G6" s="54" t="s">
        <v>31</v>
      </c>
      <c r="H6" s="51" t="s">
        <v>26</v>
      </c>
      <c r="I6" s="51" t="s">
        <v>27</v>
      </c>
      <c r="J6" s="19"/>
      <c r="K6" s="59" t="s">
        <v>28</v>
      </c>
      <c r="L6" s="60"/>
    </row>
    <row r="7" spans="1:12" ht="21.9" customHeight="1" x14ac:dyDescent="0.2">
      <c r="A7" s="3"/>
      <c r="B7" s="15"/>
      <c r="C7" s="3"/>
      <c r="D7" s="3"/>
      <c r="E7" s="3"/>
      <c r="F7" s="3"/>
      <c r="G7" s="3"/>
      <c r="H7" s="3"/>
      <c r="I7" s="3"/>
      <c r="J7" s="3"/>
      <c r="K7" s="3"/>
    </row>
    <row r="8" spans="1:12" ht="24" customHeight="1" x14ac:dyDescent="0.2">
      <c r="A8" s="35" t="s">
        <v>62</v>
      </c>
      <c r="B8" s="37">
        <v>9653</v>
      </c>
      <c r="C8" s="17">
        <v>4460</v>
      </c>
      <c r="D8" s="17">
        <v>46.203252874753964</v>
      </c>
      <c r="E8" s="17">
        <v>1694</v>
      </c>
      <c r="F8" s="17">
        <v>502</v>
      </c>
      <c r="G8" s="18">
        <v>57</v>
      </c>
      <c r="H8" s="17">
        <v>2647</v>
      </c>
      <c r="I8" s="17">
        <v>27.42152698642909</v>
      </c>
      <c r="J8" s="18">
        <v>294</v>
      </c>
      <c r="K8" s="58">
        <v>1</v>
      </c>
      <c r="L8" s="58"/>
    </row>
    <row r="9" spans="1:12" ht="24" customHeight="1" x14ac:dyDescent="0.2">
      <c r="A9" s="35" t="s">
        <v>63</v>
      </c>
      <c r="B9" s="37">
        <v>9272</v>
      </c>
      <c r="C9" s="17">
        <v>4328</v>
      </c>
      <c r="D9" s="17">
        <v>46.7</v>
      </c>
      <c r="E9" s="17">
        <v>1671</v>
      </c>
      <c r="F9" s="17">
        <v>465</v>
      </c>
      <c r="G9" s="18">
        <v>67</v>
      </c>
      <c r="H9" s="17">
        <v>2411</v>
      </c>
      <c r="I9" s="17">
        <v>26</v>
      </c>
      <c r="J9" s="18">
        <v>331</v>
      </c>
      <c r="K9" s="58">
        <v>1</v>
      </c>
      <c r="L9" s="58"/>
    </row>
    <row r="10" spans="1:12" ht="24" customHeight="1" x14ac:dyDescent="0.2">
      <c r="A10" s="35" t="s">
        <v>64</v>
      </c>
      <c r="B10" s="37">
        <v>9129</v>
      </c>
      <c r="C10" s="17">
        <v>4434</v>
      </c>
      <c r="D10" s="17">
        <v>48.6</v>
      </c>
      <c r="E10" s="17">
        <v>1589</v>
      </c>
      <c r="F10" s="17">
        <v>447</v>
      </c>
      <c r="G10" s="17">
        <v>48</v>
      </c>
      <c r="H10" s="17">
        <v>2333</v>
      </c>
      <c r="I10" s="17">
        <v>25.6</v>
      </c>
      <c r="J10" s="18">
        <v>278</v>
      </c>
      <c r="K10" s="58">
        <v>0</v>
      </c>
      <c r="L10" s="58"/>
    </row>
    <row r="11" spans="1:12" ht="24" customHeight="1" x14ac:dyDescent="0.2">
      <c r="A11" s="35" t="s">
        <v>65</v>
      </c>
      <c r="B11" s="37">
        <v>8786</v>
      </c>
      <c r="C11" s="17">
        <v>4229</v>
      </c>
      <c r="D11" s="17">
        <v>48.133394035966312</v>
      </c>
      <c r="E11" s="17">
        <v>1505</v>
      </c>
      <c r="F11" s="17">
        <v>405</v>
      </c>
      <c r="G11" s="17">
        <v>63</v>
      </c>
      <c r="H11" s="17">
        <v>2234</v>
      </c>
      <c r="I11" s="17">
        <v>25.426815388117458</v>
      </c>
      <c r="J11" s="18">
        <v>350</v>
      </c>
      <c r="K11" s="58">
        <v>0</v>
      </c>
      <c r="L11" s="58"/>
    </row>
    <row r="12" spans="1:12" ht="24" customHeight="1" x14ac:dyDescent="0.2">
      <c r="A12" s="35" t="s">
        <v>66</v>
      </c>
      <c r="B12" s="37">
        <f>SUM(B14:B16)</f>
        <v>8897</v>
      </c>
      <c r="C12" s="17">
        <f>SUM(C14:C16)</f>
        <v>4363</v>
      </c>
      <c r="D12" s="47">
        <v>49.039001910756433</v>
      </c>
      <c r="E12" s="17">
        <f t="shared" ref="E12:H12" si="0">SUM(E14:E16)</f>
        <v>1415</v>
      </c>
      <c r="F12" s="17">
        <f t="shared" si="0"/>
        <v>386</v>
      </c>
      <c r="G12" s="17">
        <f t="shared" si="0"/>
        <v>54</v>
      </c>
      <c r="H12" s="17">
        <f t="shared" si="0"/>
        <v>2255</v>
      </c>
      <c r="I12" s="17">
        <v>25.345622119815669</v>
      </c>
      <c r="J12" s="17">
        <f t="shared" ref="J12" si="1">B12-C12-E12-F12-G12-H12+K12</f>
        <v>424</v>
      </c>
      <c r="K12" s="58">
        <f>SUM(K14:K16)</f>
        <v>0</v>
      </c>
      <c r="L12" s="58"/>
    </row>
    <row r="13" spans="1:12" ht="21.9" customHeight="1" x14ac:dyDescent="0.2">
      <c r="A13" s="33"/>
      <c r="B13" s="37"/>
      <c r="C13" s="17"/>
      <c r="D13" s="47"/>
      <c r="E13" s="17"/>
      <c r="F13" s="17"/>
      <c r="G13" s="17"/>
      <c r="H13" s="17"/>
      <c r="I13" s="17"/>
      <c r="J13" s="17"/>
      <c r="K13" s="58"/>
      <c r="L13" s="58"/>
    </row>
    <row r="14" spans="1:12" ht="24" customHeight="1" x14ac:dyDescent="0.2">
      <c r="A14" s="36" t="s">
        <v>52</v>
      </c>
      <c r="B14" s="37">
        <v>6066</v>
      </c>
      <c r="C14" s="17">
        <v>2857</v>
      </c>
      <c r="D14" s="47">
        <v>47.098582261787008</v>
      </c>
      <c r="E14" s="17">
        <v>1073</v>
      </c>
      <c r="F14" s="17">
        <v>248</v>
      </c>
      <c r="G14" s="17">
        <v>38</v>
      </c>
      <c r="H14" s="17">
        <v>1606</v>
      </c>
      <c r="I14" s="17">
        <v>26.475436861193536</v>
      </c>
      <c r="J14" s="17">
        <f>B14-C14-E14-F14-G14-H14+K14</f>
        <v>244</v>
      </c>
      <c r="K14" s="58">
        <v>0</v>
      </c>
      <c r="L14" s="58"/>
    </row>
    <row r="15" spans="1:12" ht="21.9" customHeight="1" x14ac:dyDescent="0.2">
      <c r="A15" s="36"/>
      <c r="B15" s="37"/>
      <c r="C15" s="17"/>
      <c r="D15" s="47"/>
      <c r="E15" s="17"/>
      <c r="F15" s="17"/>
      <c r="G15" s="17"/>
      <c r="H15" s="17"/>
      <c r="I15" s="17"/>
      <c r="J15" s="17"/>
      <c r="K15" s="58"/>
      <c r="L15" s="58"/>
    </row>
    <row r="16" spans="1:12" ht="24" customHeight="1" x14ac:dyDescent="0.2">
      <c r="A16" s="36" t="s">
        <v>53</v>
      </c>
      <c r="B16" s="37">
        <v>2831</v>
      </c>
      <c r="C16" s="17">
        <v>1506</v>
      </c>
      <c r="D16" s="47">
        <v>53.196750264924056</v>
      </c>
      <c r="E16" s="17">
        <v>342</v>
      </c>
      <c r="F16" s="17">
        <v>138</v>
      </c>
      <c r="G16" s="17">
        <v>16</v>
      </c>
      <c r="H16" s="17">
        <v>649</v>
      </c>
      <c r="I16" s="17">
        <v>22.924761568350409</v>
      </c>
      <c r="J16" s="17">
        <f>B16-C16-E16-F16-G16-H16+K16</f>
        <v>180</v>
      </c>
      <c r="K16" s="58">
        <v>0</v>
      </c>
      <c r="L16" s="58"/>
    </row>
    <row r="17" spans="1:12" ht="21.9" customHeight="1" x14ac:dyDescent="0.2">
      <c r="A17" s="36"/>
      <c r="B17" s="37"/>
      <c r="C17" s="17"/>
      <c r="D17" s="47"/>
      <c r="E17" s="17"/>
      <c r="F17" s="17"/>
      <c r="G17" s="17"/>
      <c r="H17" s="17"/>
      <c r="I17" s="17"/>
      <c r="J17" s="17"/>
      <c r="K17" s="58"/>
      <c r="L17" s="58"/>
    </row>
    <row r="18" spans="1:12" ht="24" customHeight="1" x14ac:dyDescent="0.2">
      <c r="A18" s="36" t="s">
        <v>44</v>
      </c>
      <c r="B18" s="37">
        <v>4053</v>
      </c>
      <c r="C18" s="17">
        <v>2230</v>
      </c>
      <c r="D18" s="47">
        <v>55.020972119417713</v>
      </c>
      <c r="E18" s="17">
        <v>558</v>
      </c>
      <c r="F18" s="17">
        <v>200</v>
      </c>
      <c r="G18" s="17">
        <v>24</v>
      </c>
      <c r="H18" s="17">
        <v>739</v>
      </c>
      <c r="I18" s="17">
        <v>18.233407352578336</v>
      </c>
      <c r="J18" s="17">
        <f>B18-C18-E18-F18-G18-H18+K18</f>
        <v>302</v>
      </c>
      <c r="K18" s="58">
        <v>0</v>
      </c>
      <c r="L18" s="58"/>
    </row>
    <row r="19" spans="1:12" ht="24" customHeight="1" x14ac:dyDescent="0.2">
      <c r="A19" s="36" t="s">
        <v>45</v>
      </c>
      <c r="B19" s="37">
        <v>1376</v>
      </c>
      <c r="C19" s="17">
        <v>554</v>
      </c>
      <c r="D19" s="47">
        <v>40.261627906976742</v>
      </c>
      <c r="E19" s="17">
        <v>223</v>
      </c>
      <c r="F19" s="17">
        <v>76</v>
      </c>
      <c r="G19" s="17">
        <v>14</v>
      </c>
      <c r="H19" s="17">
        <v>475</v>
      </c>
      <c r="I19" s="17">
        <v>34.520348837209305</v>
      </c>
      <c r="J19" s="17">
        <f t="shared" ref="J19:J33" si="2">B19-C19-E19-F19-G19-H19+K19</f>
        <v>34</v>
      </c>
      <c r="K19" s="58">
        <v>0</v>
      </c>
      <c r="L19" s="58"/>
    </row>
    <row r="20" spans="1:12" ht="24" customHeight="1" x14ac:dyDescent="0.2">
      <c r="A20" s="36" t="s">
        <v>46</v>
      </c>
      <c r="B20" s="37">
        <v>1125</v>
      </c>
      <c r="C20" s="17">
        <v>568</v>
      </c>
      <c r="D20" s="47">
        <v>50.488888888888894</v>
      </c>
      <c r="E20" s="17">
        <v>193</v>
      </c>
      <c r="F20" s="17">
        <v>23</v>
      </c>
      <c r="G20" s="17">
        <v>5</v>
      </c>
      <c r="H20" s="17">
        <v>308</v>
      </c>
      <c r="I20" s="17">
        <v>27.37777777777778</v>
      </c>
      <c r="J20" s="17">
        <f t="shared" si="2"/>
        <v>28</v>
      </c>
      <c r="K20" s="58">
        <v>0</v>
      </c>
      <c r="L20" s="58"/>
    </row>
    <row r="21" spans="1:12" ht="24" customHeight="1" x14ac:dyDescent="0.2">
      <c r="A21" s="36" t="s">
        <v>47</v>
      </c>
      <c r="B21" s="37">
        <v>409</v>
      </c>
      <c r="C21" s="17">
        <v>199</v>
      </c>
      <c r="D21" s="47">
        <v>48.655256723716384</v>
      </c>
      <c r="E21" s="17">
        <v>55</v>
      </c>
      <c r="F21" s="17">
        <v>31</v>
      </c>
      <c r="G21" s="17">
        <v>4</v>
      </c>
      <c r="H21" s="17">
        <v>114</v>
      </c>
      <c r="I21" s="17">
        <v>27.872860635696821</v>
      </c>
      <c r="J21" s="17">
        <f t="shared" si="2"/>
        <v>6</v>
      </c>
      <c r="K21" s="58">
        <v>0</v>
      </c>
      <c r="L21" s="58"/>
    </row>
    <row r="22" spans="1:12" ht="24" customHeight="1" x14ac:dyDescent="0.2">
      <c r="A22" s="36" t="s">
        <v>48</v>
      </c>
      <c r="B22" s="37">
        <v>421</v>
      </c>
      <c r="C22" s="17">
        <v>176</v>
      </c>
      <c r="D22" s="47">
        <v>41.805225653206648</v>
      </c>
      <c r="E22" s="17">
        <v>66</v>
      </c>
      <c r="F22" s="17">
        <v>20</v>
      </c>
      <c r="G22" s="17">
        <v>0</v>
      </c>
      <c r="H22" s="17">
        <v>148</v>
      </c>
      <c r="I22" s="17">
        <v>35.154394299287411</v>
      </c>
      <c r="J22" s="17">
        <f t="shared" si="2"/>
        <v>11</v>
      </c>
      <c r="K22" s="58">
        <v>0</v>
      </c>
      <c r="L22" s="58"/>
    </row>
    <row r="23" spans="1:12" ht="24" customHeight="1" x14ac:dyDescent="0.2">
      <c r="A23" s="36" t="s">
        <v>49</v>
      </c>
      <c r="B23" s="37">
        <v>423</v>
      </c>
      <c r="C23" s="17">
        <v>165</v>
      </c>
      <c r="D23" s="47">
        <v>39.00709219858156</v>
      </c>
      <c r="E23" s="17">
        <v>77</v>
      </c>
      <c r="F23" s="17">
        <v>10</v>
      </c>
      <c r="G23" s="17">
        <v>0</v>
      </c>
      <c r="H23" s="17">
        <v>161</v>
      </c>
      <c r="I23" s="17">
        <v>38.061465721040186</v>
      </c>
      <c r="J23" s="17">
        <f t="shared" si="2"/>
        <v>10</v>
      </c>
      <c r="K23" s="58">
        <v>0</v>
      </c>
      <c r="L23" s="58"/>
    </row>
    <row r="24" spans="1:12" ht="24" customHeight="1" x14ac:dyDescent="0.2">
      <c r="A24" s="36" t="s">
        <v>50</v>
      </c>
      <c r="B24" s="37">
        <v>67</v>
      </c>
      <c r="C24" s="17">
        <v>25</v>
      </c>
      <c r="D24" s="47">
        <v>37.313432835820898</v>
      </c>
      <c r="E24" s="17">
        <v>23</v>
      </c>
      <c r="F24" s="17">
        <v>0</v>
      </c>
      <c r="G24" s="17">
        <v>3</v>
      </c>
      <c r="H24" s="17">
        <v>15</v>
      </c>
      <c r="I24" s="17">
        <v>22.388059701492537</v>
      </c>
      <c r="J24" s="17">
        <f t="shared" si="2"/>
        <v>1</v>
      </c>
      <c r="K24" s="58">
        <v>0</v>
      </c>
      <c r="L24" s="58"/>
    </row>
    <row r="25" spans="1:12" ht="24" customHeight="1" x14ac:dyDescent="0.2">
      <c r="A25" s="36" t="s">
        <v>51</v>
      </c>
      <c r="B25" s="37">
        <v>198</v>
      </c>
      <c r="C25" s="17">
        <v>94</v>
      </c>
      <c r="D25" s="47">
        <v>47.474747474747474</v>
      </c>
      <c r="E25" s="17">
        <v>45</v>
      </c>
      <c r="F25" s="17">
        <v>2</v>
      </c>
      <c r="G25" s="17">
        <v>4</v>
      </c>
      <c r="H25" s="17">
        <v>48</v>
      </c>
      <c r="I25" s="17">
        <v>24.242424242424242</v>
      </c>
      <c r="J25" s="17">
        <f t="shared" si="2"/>
        <v>5</v>
      </c>
      <c r="K25" s="58">
        <v>0</v>
      </c>
      <c r="L25" s="58"/>
    </row>
    <row r="26" spans="1:12" ht="24" customHeight="1" x14ac:dyDescent="0.2">
      <c r="A26" s="36" t="s">
        <v>54</v>
      </c>
      <c r="B26" s="37">
        <v>166</v>
      </c>
      <c r="C26" s="17">
        <v>117</v>
      </c>
      <c r="D26" s="47">
        <v>70.481927710843379</v>
      </c>
      <c r="E26" s="17">
        <v>29</v>
      </c>
      <c r="F26" s="17">
        <v>0</v>
      </c>
      <c r="G26" s="17">
        <v>0</v>
      </c>
      <c r="H26" s="17">
        <v>15</v>
      </c>
      <c r="I26" s="17">
        <v>9.0361445783132535</v>
      </c>
      <c r="J26" s="17">
        <f t="shared" si="2"/>
        <v>5</v>
      </c>
      <c r="K26" s="58">
        <v>0</v>
      </c>
      <c r="L26" s="58"/>
    </row>
    <row r="27" spans="1:12" ht="21.9" customHeight="1" x14ac:dyDescent="0.2">
      <c r="A27" s="36"/>
      <c r="B27" s="37"/>
      <c r="C27" s="17"/>
      <c r="D27" s="47"/>
      <c r="E27" s="17"/>
      <c r="F27" s="17"/>
      <c r="G27" s="17"/>
      <c r="H27" s="17"/>
      <c r="I27" s="17"/>
      <c r="J27" s="17"/>
      <c r="K27" s="58"/>
      <c r="L27" s="58"/>
    </row>
    <row r="28" spans="1:12" ht="24" customHeight="1" x14ac:dyDescent="0.2">
      <c r="A28" s="36" t="s">
        <v>56</v>
      </c>
      <c r="B28" s="37">
        <v>162</v>
      </c>
      <c r="C28" s="17">
        <v>67</v>
      </c>
      <c r="D28" s="47">
        <v>41.358024691358025</v>
      </c>
      <c r="E28" s="17">
        <v>0</v>
      </c>
      <c r="F28" s="17">
        <v>21</v>
      </c>
      <c r="G28" s="17">
        <v>0</v>
      </c>
      <c r="H28" s="17">
        <v>67</v>
      </c>
      <c r="I28" s="17">
        <v>41.358024691358025</v>
      </c>
      <c r="J28" s="17">
        <f t="shared" si="2"/>
        <v>7</v>
      </c>
      <c r="K28" s="58">
        <v>0</v>
      </c>
      <c r="L28" s="58"/>
    </row>
    <row r="29" spans="1:12" ht="24" customHeight="1" x14ac:dyDescent="0.2">
      <c r="A29" s="36" t="s">
        <v>57</v>
      </c>
      <c r="B29" s="3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f t="shared" si="2"/>
        <v>0</v>
      </c>
      <c r="K29" s="58">
        <v>0</v>
      </c>
      <c r="L29" s="58"/>
    </row>
    <row r="30" spans="1:12" ht="24" customHeight="1" x14ac:dyDescent="0.2">
      <c r="A30" s="36" t="s">
        <v>58</v>
      </c>
      <c r="B30" s="37">
        <v>90</v>
      </c>
      <c r="C30" s="17">
        <v>14</v>
      </c>
      <c r="D30" s="47">
        <v>15.555555555555555</v>
      </c>
      <c r="E30" s="17">
        <v>35</v>
      </c>
      <c r="F30" s="17">
        <v>0</v>
      </c>
      <c r="G30" s="17">
        <v>0</v>
      </c>
      <c r="H30" s="17">
        <v>41</v>
      </c>
      <c r="I30" s="17">
        <v>45.555555555555557</v>
      </c>
      <c r="J30" s="17">
        <f t="shared" si="2"/>
        <v>0</v>
      </c>
      <c r="K30" s="58">
        <v>0</v>
      </c>
      <c r="L30" s="58"/>
    </row>
    <row r="31" spans="1:12" ht="24" customHeight="1" x14ac:dyDescent="0.2">
      <c r="A31" s="36" t="s">
        <v>55</v>
      </c>
      <c r="B31" s="37">
        <v>238</v>
      </c>
      <c r="C31" s="17">
        <v>111</v>
      </c>
      <c r="D31" s="47">
        <v>46.638655462184872</v>
      </c>
      <c r="E31" s="17">
        <v>61</v>
      </c>
      <c r="F31" s="17">
        <v>3</v>
      </c>
      <c r="G31" s="17">
        <v>0</v>
      </c>
      <c r="H31" s="17">
        <v>57</v>
      </c>
      <c r="I31" s="17">
        <v>23.949579831932773</v>
      </c>
      <c r="J31" s="17">
        <f t="shared" si="2"/>
        <v>6</v>
      </c>
      <c r="K31" s="58">
        <v>0</v>
      </c>
      <c r="L31" s="58"/>
    </row>
    <row r="32" spans="1:12" ht="24" customHeight="1" x14ac:dyDescent="0.2">
      <c r="A32" s="36" t="s">
        <v>59</v>
      </c>
      <c r="B32" s="37">
        <v>80</v>
      </c>
      <c r="C32" s="17">
        <v>9</v>
      </c>
      <c r="D32" s="47">
        <v>11.25</v>
      </c>
      <c r="E32" s="17">
        <v>22</v>
      </c>
      <c r="F32" s="17">
        <v>0</v>
      </c>
      <c r="G32" s="17">
        <v>0</v>
      </c>
      <c r="H32" s="17">
        <v>43</v>
      </c>
      <c r="I32" s="17">
        <v>53.75</v>
      </c>
      <c r="J32" s="17">
        <f t="shared" si="2"/>
        <v>6</v>
      </c>
      <c r="K32" s="58">
        <v>0</v>
      </c>
      <c r="L32" s="58"/>
    </row>
    <row r="33" spans="1:12" ht="24" customHeight="1" x14ac:dyDescent="0.2">
      <c r="A33" s="36" t="s">
        <v>60</v>
      </c>
      <c r="B33" s="37">
        <v>89</v>
      </c>
      <c r="C33" s="17">
        <v>34</v>
      </c>
      <c r="D33" s="47">
        <v>38.202247191011232</v>
      </c>
      <c r="E33" s="17">
        <v>28</v>
      </c>
      <c r="F33" s="17">
        <v>0</v>
      </c>
      <c r="G33" s="17">
        <v>0</v>
      </c>
      <c r="H33" s="17">
        <v>24</v>
      </c>
      <c r="I33" s="17">
        <v>26.966292134831459</v>
      </c>
      <c r="J33" s="17">
        <f t="shared" si="2"/>
        <v>3</v>
      </c>
      <c r="K33" s="58">
        <v>0</v>
      </c>
      <c r="L33" s="58"/>
    </row>
    <row r="34" spans="1:12" ht="21.9" customHeight="1" x14ac:dyDescent="0.2">
      <c r="A34" s="2"/>
      <c r="B34" s="21"/>
      <c r="C34" s="12"/>
      <c r="D34" s="12"/>
      <c r="E34" s="12"/>
      <c r="F34" s="12"/>
      <c r="G34" s="12"/>
      <c r="H34" s="12"/>
      <c r="I34" s="12"/>
      <c r="J34" s="12"/>
      <c r="K34" s="56"/>
      <c r="L34" s="56"/>
    </row>
    <row r="35" spans="1:12" ht="120.75" customHeight="1" x14ac:dyDescent="0.2">
      <c r="A35" s="57" t="s">
        <v>32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1:12" ht="24.6" customHeight="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2" ht="24.6" customHeight="1" x14ac:dyDescent="0.2"/>
    <row r="38" spans="1:12" ht="24.6" customHeight="1" x14ac:dyDescent="0.2"/>
    <row r="39" spans="1:12" ht="24.6" customHeight="1" x14ac:dyDescent="0.2"/>
    <row r="40" spans="1:12" ht="24.6" customHeight="1" x14ac:dyDescent="0.2"/>
    <row r="41" spans="1:12" ht="24.6" customHeight="1" x14ac:dyDescent="0.2"/>
    <row r="42" spans="1:12" ht="24.6" customHeight="1" x14ac:dyDescent="0.2"/>
    <row r="43" spans="1:12" ht="24.6" customHeight="1" x14ac:dyDescent="0.2"/>
    <row r="44" spans="1:12" ht="24.6" customHeight="1" x14ac:dyDescent="0.2"/>
    <row r="45" spans="1:12" ht="24.6" customHeight="1" x14ac:dyDescent="0.2"/>
    <row r="46" spans="1:12" ht="24.6" customHeight="1" x14ac:dyDescent="0.2"/>
    <row r="47" spans="1:12" ht="24.6" customHeight="1" x14ac:dyDescent="0.2"/>
    <row r="48" spans="1:12" ht="24.6" customHeight="1" x14ac:dyDescent="0.2"/>
    <row r="49" ht="24.6" customHeight="1" x14ac:dyDescent="0.2"/>
    <row r="50" ht="24.6" customHeight="1" x14ac:dyDescent="0.2"/>
    <row r="51" ht="24.6" customHeight="1" x14ac:dyDescent="0.2"/>
    <row r="52" ht="24.6" customHeight="1" x14ac:dyDescent="0.2"/>
    <row r="53" ht="24.6" customHeight="1" x14ac:dyDescent="0.2"/>
    <row r="54" ht="24.6" customHeight="1" x14ac:dyDescent="0.2"/>
    <row r="55" ht="24.6" customHeight="1" x14ac:dyDescent="0.2"/>
    <row r="56" ht="24.6" customHeight="1" x14ac:dyDescent="0.2"/>
    <row r="57" ht="24.6" customHeight="1" x14ac:dyDescent="0.2"/>
    <row r="58" ht="24.6" customHeight="1" x14ac:dyDescent="0.2"/>
    <row r="59" ht="24.6" customHeight="1" x14ac:dyDescent="0.2"/>
    <row r="60" ht="24.6" customHeight="1" x14ac:dyDescent="0.2"/>
    <row r="61" ht="24.6" customHeight="1" x14ac:dyDescent="0.2"/>
  </sheetData>
  <mergeCells count="37">
    <mergeCell ref="K6:L6"/>
    <mergeCell ref="C4:D4"/>
    <mergeCell ref="C5:D5"/>
    <mergeCell ref="A1:L1"/>
    <mergeCell ref="K8:L8"/>
    <mergeCell ref="H4:I5"/>
    <mergeCell ref="J4:J5"/>
    <mergeCell ref="K3:L3"/>
    <mergeCell ref="K4:L4"/>
    <mergeCell ref="K5:L5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34:L34"/>
    <mergeCell ref="A35:L35"/>
    <mergeCell ref="K29:L29"/>
    <mergeCell ref="K30:L30"/>
    <mergeCell ref="K31:L31"/>
    <mergeCell ref="K32:L32"/>
    <mergeCell ref="K33:L33"/>
  </mergeCells>
  <phoneticPr fontId="1"/>
  <pageMargins left="0.94488188976377963" right="0.94488188976377963" top="0.78740157480314965" bottom="0.39370078740157483" header="0.51181102362204722" footer="0.51181102362204722"/>
  <pageSetup paperSize="9" scale="53" orientation="portrait" r:id="rId1"/>
  <headerFooter>
    <oddHeader>&amp;R&amp;22教育、文化、宗教</oddHeader>
  </headerFooter>
  <ignoredErrors>
    <ignoredError sqref="A9: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1691-9B92-4454-9374-0A73B71093CB}">
  <sheetPr>
    <pageSetUpPr fitToPage="1"/>
  </sheetPr>
  <dimension ref="A1:BA36"/>
  <sheetViews>
    <sheetView showGridLines="0" showOutlineSymbols="0" zoomScale="70" zoomScaleNormal="70" zoomScaleSheetLayoutView="63" workbookViewId="0">
      <selection activeCell="A29" sqref="A29:XFD71"/>
    </sheetView>
  </sheetViews>
  <sheetFormatPr defaultColWidth="9.08203125" defaultRowHeight="16.2" x14ac:dyDescent="0.2"/>
  <cols>
    <col min="1" max="1" width="3.58203125" style="1" customWidth="1"/>
    <col min="2" max="2" width="8.6640625" style="1" customWidth="1"/>
    <col min="3" max="3" width="3.58203125" style="1" customWidth="1"/>
    <col min="4" max="5" width="9.6640625" style="1" customWidth="1"/>
    <col min="6" max="6" width="8.6640625" style="1" customWidth="1"/>
    <col min="7" max="10" width="9.6640625" style="1" customWidth="1"/>
    <col min="11" max="11" width="9.08203125" style="1" customWidth="1"/>
    <col min="12" max="12" width="9.6640625" style="14" customWidth="1"/>
    <col min="13" max="14" width="8.6640625" style="1" customWidth="1"/>
    <col min="54" max="16384" width="9.08203125" style="1"/>
  </cols>
  <sheetData>
    <row r="1" spans="1:17" ht="26.1" customHeight="1" x14ac:dyDescent="0.2">
      <c r="A1" s="64" t="s">
        <v>61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7" ht="45" customHeight="1" x14ac:dyDescent="0.25">
      <c r="A2" s="4" t="s">
        <v>68</v>
      </c>
      <c r="C2" s="4"/>
      <c r="D2" s="4"/>
      <c r="E2" s="4"/>
      <c r="F2" s="4"/>
      <c r="G2" s="4"/>
      <c r="H2" s="4"/>
      <c r="I2" s="4"/>
      <c r="J2" s="4"/>
      <c r="K2" s="4"/>
      <c r="M2" s="39"/>
      <c r="N2" s="31" t="s">
        <v>0</v>
      </c>
    </row>
    <row r="3" spans="1:17" ht="22.5" customHeight="1" x14ac:dyDescent="0.2">
      <c r="A3" s="22"/>
      <c r="B3" s="16"/>
      <c r="C3" s="24"/>
      <c r="D3" s="7" t="s">
        <v>3</v>
      </c>
      <c r="E3" s="7" t="s">
        <v>4</v>
      </c>
      <c r="F3" s="6"/>
      <c r="G3" s="7" t="s">
        <v>5</v>
      </c>
      <c r="H3" s="7" t="s">
        <v>6</v>
      </c>
      <c r="I3" s="7" t="s">
        <v>7</v>
      </c>
      <c r="J3" s="7" t="s">
        <v>8</v>
      </c>
      <c r="K3" s="6"/>
      <c r="L3" s="8" t="s">
        <v>9</v>
      </c>
      <c r="M3" s="66" t="s">
        <v>10</v>
      </c>
      <c r="N3" s="67"/>
    </row>
    <row r="4" spans="1:17" ht="22.5" customHeight="1" x14ac:dyDescent="0.2">
      <c r="A4" s="80" t="s">
        <v>33</v>
      </c>
      <c r="B4" s="80"/>
      <c r="C4" s="74"/>
      <c r="D4" s="10" t="s">
        <v>12</v>
      </c>
      <c r="E4" s="73" t="s">
        <v>13</v>
      </c>
      <c r="F4" s="74"/>
      <c r="G4" s="50" t="s">
        <v>14</v>
      </c>
      <c r="H4" s="50" t="s">
        <v>14</v>
      </c>
      <c r="I4" s="50" t="s">
        <v>15</v>
      </c>
      <c r="J4" s="73" t="s">
        <v>16</v>
      </c>
      <c r="K4" s="74"/>
      <c r="L4" s="78" t="s">
        <v>17</v>
      </c>
      <c r="M4" s="69" t="s">
        <v>18</v>
      </c>
      <c r="N4" s="70"/>
    </row>
    <row r="5" spans="1:17" ht="22.5" customHeight="1" x14ac:dyDescent="0.2">
      <c r="A5" s="80"/>
      <c r="B5" s="80"/>
      <c r="C5" s="74"/>
      <c r="D5" s="10" t="s">
        <v>20</v>
      </c>
      <c r="E5" s="75" t="s">
        <v>21</v>
      </c>
      <c r="F5" s="76"/>
      <c r="G5" s="43" t="s">
        <v>22</v>
      </c>
      <c r="H5" s="43" t="s">
        <v>23</v>
      </c>
      <c r="I5" s="44" t="s">
        <v>24</v>
      </c>
      <c r="J5" s="75"/>
      <c r="K5" s="77"/>
      <c r="L5" s="78"/>
      <c r="M5" s="69" t="s">
        <v>25</v>
      </c>
      <c r="N5" s="70"/>
    </row>
    <row r="6" spans="1:17" ht="22.5" customHeight="1" x14ac:dyDescent="0.2">
      <c r="A6" s="23"/>
      <c r="B6" s="12"/>
      <c r="C6" s="25"/>
      <c r="D6" s="11"/>
      <c r="E6" s="41" t="s">
        <v>26</v>
      </c>
      <c r="F6" s="40" t="s">
        <v>27</v>
      </c>
      <c r="G6" s="55" t="s">
        <v>30</v>
      </c>
      <c r="H6" s="55" t="s">
        <v>31</v>
      </c>
      <c r="I6" s="55" t="s">
        <v>31</v>
      </c>
      <c r="J6" s="40" t="s">
        <v>26</v>
      </c>
      <c r="K6" s="40" t="s">
        <v>27</v>
      </c>
      <c r="L6" s="19"/>
      <c r="M6" s="71" t="s">
        <v>28</v>
      </c>
      <c r="N6" s="72"/>
    </row>
    <row r="7" spans="1:17" ht="21.9" customHeight="1" x14ac:dyDescent="0.2">
      <c r="A7" s="26"/>
      <c r="B7" s="27"/>
      <c r="C7" s="27"/>
      <c r="D7" s="20"/>
      <c r="E7" s="6"/>
      <c r="F7" s="6"/>
      <c r="G7" s="6"/>
      <c r="H7" s="6"/>
      <c r="I7" s="6"/>
      <c r="J7" s="6"/>
      <c r="K7" s="6"/>
      <c r="L7" s="6"/>
      <c r="M7" s="6"/>
      <c r="Q7" s="48"/>
    </row>
    <row r="8" spans="1:17" ht="24" customHeight="1" x14ac:dyDescent="0.2">
      <c r="A8" s="79" t="s">
        <v>29</v>
      </c>
      <c r="B8" s="79"/>
      <c r="C8" s="27" t="s">
        <v>34</v>
      </c>
      <c r="D8" s="30">
        <f>SUM(D9:D10)</f>
        <v>8897</v>
      </c>
      <c r="E8" s="18">
        <f>SUM(E9:E10)</f>
        <v>4363</v>
      </c>
      <c r="F8" s="18">
        <v>49.039001910756433</v>
      </c>
      <c r="G8" s="18">
        <f>SUM(G9:G10)</f>
        <v>1415</v>
      </c>
      <c r="H8" s="18">
        <f>SUM(H9:H10)</f>
        <v>386</v>
      </c>
      <c r="I8" s="18">
        <f>SUM(I9:I10)</f>
        <v>54</v>
      </c>
      <c r="J8" s="18">
        <f>SUM(J9:J10)</f>
        <v>2255</v>
      </c>
      <c r="K8" s="18">
        <f>IFERROR(J8/D8*100,"-")</f>
        <v>25.345622119815669</v>
      </c>
      <c r="L8" s="18">
        <f>D8-SUM(E8,G8:J8)+M8</f>
        <v>424</v>
      </c>
      <c r="M8" s="18">
        <f>SUM(M9:M10)</f>
        <v>0</v>
      </c>
      <c r="N8" s="13"/>
      <c r="Q8" s="48"/>
    </row>
    <row r="9" spans="1:17" ht="24" customHeight="1" x14ac:dyDescent="0.2">
      <c r="A9" s="26"/>
      <c r="B9" s="27" t="s">
        <v>38</v>
      </c>
      <c r="C9" s="27" t="s">
        <v>35</v>
      </c>
      <c r="D9" s="30">
        <f>SUM(D13,D17)</f>
        <v>4693</v>
      </c>
      <c r="E9" s="18">
        <f>SUM(E13,E17)</f>
        <v>2133</v>
      </c>
      <c r="F9" s="18">
        <v>45.450671212444064</v>
      </c>
      <c r="G9" s="18">
        <f t="shared" ref="G9:J10" si="0">SUM(G13,G17)</f>
        <v>640</v>
      </c>
      <c r="H9" s="18">
        <f t="shared" si="0"/>
        <v>210</v>
      </c>
      <c r="I9" s="18">
        <f t="shared" si="0"/>
        <v>39</v>
      </c>
      <c r="J9" s="18">
        <f t="shared" si="0"/>
        <v>1440</v>
      </c>
      <c r="K9" s="18">
        <f t="shared" ref="K9:K10" si="1">IFERROR(J9/D9*100,"-")</f>
        <v>30.683997443000209</v>
      </c>
      <c r="L9" s="18">
        <f>D9-SUM(E9,G9:J9)+M9</f>
        <v>231</v>
      </c>
      <c r="M9" s="18">
        <f>SUM(M13,M17)</f>
        <v>0</v>
      </c>
      <c r="N9" s="13"/>
      <c r="Q9" s="48"/>
    </row>
    <row r="10" spans="1:17" ht="24" customHeight="1" x14ac:dyDescent="0.2">
      <c r="A10" s="26"/>
      <c r="B10" s="27" t="s">
        <v>37</v>
      </c>
      <c r="C10" s="27" t="s">
        <v>36</v>
      </c>
      <c r="D10" s="30">
        <f>SUM(D14,D18)</f>
        <v>4204</v>
      </c>
      <c r="E10" s="18">
        <f>SUM(E14,E18)</f>
        <v>2230</v>
      </c>
      <c r="F10" s="18">
        <v>53.044719314938149</v>
      </c>
      <c r="G10" s="18">
        <f t="shared" si="0"/>
        <v>775</v>
      </c>
      <c r="H10" s="18">
        <f t="shared" si="0"/>
        <v>176</v>
      </c>
      <c r="I10" s="18">
        <f t="shared" si="0"/>
        <v>15</v>
      </c>
      <c r="J10" s="18">
        <f t="shared" si="0"/>
        <v>815</v>
      </c>
      <c r="K10" s="18">
        <f t="shared" si="1"/>
        <v>19.386298763082781</v>
      </c>
      <c r="L10" s="18">
        <f>D10-SUM(E10,G10:J10)+M10</f>
        <v>193</v>
      </c>
      <c r="M10" s="18">
        <f>SUM(M14,M18)</f>
        <v>0</v>
      </c>
      <c r="N10" s="13"/>
    </row>
    <row r="11" spans="1:17" ht="21.9" customHeight="1" x14ac:dyDescent="0.2">
      <c r="A11" s="26"/>
      <c r="B11" s="27"/>
      <c r="C11" s="27"/>
      <c r="D11" s="30"/>
      <c r="E11" s="18"/>
      <c r="F11" s="18"/>
      <c r="G11" s="18"/>
      <c r="H11" s="18"/>
      <c r="I11" s="18"/>
      <c r="J11" s="18"/>
      <c r="K11" s="18"/>
      <c r="L11" s="18"/>
      <c r="M11" s="18"/>
      <c r="N11" s="13"/>
    </row>
    <row r="12" spans="1:17" ht="24" customHeight="1" x14ac:dyDescent="0.2">
      <c r="B12" s="42" t="s">
        <v>40</v>
      </c>
      <c r="C12" s="27" t="s">
        <v>34</v>
      </c>
      <c r="D12" s="30">
        <f>SUM(D13:D14)</f>
        <v>6066</v>
      </c>
      <c r="E12" s="18">
        <f>SUM(E13:E14)</f>
        <v>2857</v>
      </c>
      <c r="F12" s="18">
        <v>47.098582261787008</v>
      </c>
      <c r="G12" s="18">
        <f>SUM(G13:G14)</f>
        <v>1073</v>
      </c>
      <c r="H12" s="18">
        <f>SUM(H13:H14)</f>
        <v>248</v>
      </c>
      <c r="I12" s="18">
        <f>SUM(I13:I14)</f>
        <v>38</v>
      </c>
      <c r="J12" s="18">
        <f>SUM(J13:J14)</f>
        <v>1606</v>
      </c>
      <c r="K12" s="18">
        <f>IFERROR(J12/D12*100,"-")</f>
        <v>26.475436861193536</v>
      </c>
      <c r="L12" s="18">
        <f>D12-SUM(E12,G12:J12)+M12</f>
        <v>244</v>
      </c>
      <c r="M12" s="18">
        <f>SUM(M13:M14)</f>
        <v>0</v>
      </c>
      <c r="N12" s="13"/>
    </row>
    <row r="13" spans="1:17" ht="24" customHeight="1" x14ac:dyDescent="0.2">
      <c r="A13" s="26"/>
      <c r="B13" s="27" t="s">
        <v>39</v>
      </c>
      <c r="C13" s="27" t="s">
        <v>35</v>
      </c>
      <c r="D13" s="30">
        <v>3266</v>
      </c>
      <c r="E13" s="18">
        <v>1407</v>
      </c>
      <c r="F13" s="18">
        <v>43.080220453153707</v>
      </c>
      <c r="G13" s="18">
        <v>486</v>
      </c>
      <c r="H13" s="18">
        <v>153</v>
      </c>
      <c r="I13" s="18">
        <v>26</v>
      </c>
      <c r="J13" s="18">
        <v>1042</v>
      </c>
      <c r="K13" s="18">
        <f t="shared" ref="K13:K14" si="2">IFERROR(J13/D13*100,"-")</f>
        <v>31.904470300061238</v>
      </c>
      <c r="L13" s="18">
        <f>D13-SUM(E13,G13:J13)+M13</f>
        <v>152</v>
      </c>
      <c r="M13" s="18">
        <f t="shared" ref="M13:M14" si="3">SUM(M14:M15)</f>
        <v>0</v>
      </c>
      <c r="N13" s="13"/>
    </row>
    <row r="14" spans="1:17" ht="24" customHeight="1" x14ac:dyDescent="0.2">
      <c r="A14" s="26"/>
      <c r="B14" s="27" t="s">
        <v>37</v>
      </c>
      <c r="C14" s="27" t="s">
        <v>36</v>
      </c>
      <c r="D14" s="30">
        <v>2800</v>
      </c>
      <c r="E14" s="18">
        <v>1450</v>
      </c>
      <c r="F14" s="18">
        <v>51.785714285714292</v>
      </c>
      <c r="G14" s="18">
        <v>587</v>
      </c>
      <c r="H14" s="18">
        <v>95</v>
      </c>
      <c r="I14" s="18">
        <v>12</v>
      </c>
      <c r="J14" s="18">
        <v>564</v>
      </c>
      <c r="K14" s="18">
        <f t="shared" si="2"/>
        <v>20.142857142857142</v>
      </c>
      <c r="L14" s="18">
        <f>D14-SUM(E14,G14:J14)+M14</f>
        <v>92</v>
      </c>
      <c r="M14" s="18">
        <f t="shared" si="3"/>
        <v>0</v>
      </c>
      <c r="N14" s="13"/>
    </row>
    <row r="15" spans="1:17" ht="21.9" customHeight="1" x14ac:dyDescent="0.2">
      <c r="A15" s="26"/>
      <c r="B15" s="27"/>
      <c r="C15" s="27"/>
      <c r="D15" s="30"/>
      <c r="E15" s="18"/>
      <c r="F15" s="18"/>
      <c r="G15" s="18"/>
      <c r="H15" s="18"/>
      <c r="I15" s="18"/>
      <c r="J15" s="18"/>
      <c r="K15" s="18"/>
      <c r="L15" s="18"/>
      <c r="M15" s="18"/>
      <c r="N15" s="13"/>
    </row>
    <row r="16" spans="1:17" ht="24" customHeight="1" x14ac:dyDescent="0.2">
      <c r="B16" s="42" t="s">
        <v>41</v>
      </c>
      <c r="C16" s="27" t="s">
        <v>34</v>
      </c>
      <c r="D16" s="30">
        <f>SUM(D17:D18)</f>
        <v>2831</v>
      </c>
      <c r="E16" s="18">
        <f>SUM(E17:E18)</f>
        <v>1506</v>
      </c>
      <c r="F16" s="18">
        <v>53.196750264924056</v>
      </c>
      <c r="G16" s="18">
        <f>SUM(G17:G18)</f>
        <v>342</v>
      </c>
      <c r="H16" s="18">
        <f>SUM(H17:H18)</f>
        <v>138</v>
      </c>
      <c r="I16" s="18">
        <f>SUM(I17:I18)</f>
        <v>16</v>
      </c>
      <c r="J16" s="18">
        <f>SUM(J17:J18)</f>
        <v>649</v>
      </c>
      <c r="K16" s="18">
        <f>IFERROR(J16/D16*100,"-")</f>
        <v>22.924761568350409</v>
      </c>
      <c r="L16" s="18">
        <f>D16-SUM(E16,G16:J16)+M16</f>
        <v>180</v>
      </c>
      <c r="M16" s="18">
        <f>SUM(M17:M18)</f>
        <v>0</v>
      </c>
      <c r="N16" s="13"/>
    </row>
    <row r="17" spans="1:14" ht="24" customHeight="1" x14ac:dyDescent="0.2">
      <c r="A17" s="26"/>
      <c r="B17" s="27" t="s">
        <v>39</v>
      </c>
      <c r="C17" s="27" t="s">
        <v>35</v>
      </c>
      <c r="D17" s="30">
        <v>1427</v>
      </c>
      <c r="E17" s="18">
        <v>726</v>
      </c>
      <c r="F17" s="18">
        <v>50.875963559915903</v>
      </c>
      <c r="G17" s="18">
        <v>154</v>
      </c>
      <c r="H17" s="18">
        <v>57</v>
      </c>
      <c r="I17" s="18">
        <v>13</v>
      </c>
      <c r="J17" s="18">
        <v>398</v>
      </c>
      <c r="K17" s="18">
        <f t="shared" ref="K17:K18" si="4">IFERROR(J17/D17*100,"-")</f>
        <v>27.890679747722498</v>
      </c>
      <c r="L17" s="18">
        <f>D17-SUM(E17,G17:J17)+M17</f>
        <v>79</v>
      </c>
      <c r="M17" s="18">
        <f t="shared" ref="M17:M18" si="5">SUM(M18:M19)</f>
        <v>0</v>
      </c>
      <c r="N17" s="13"/>
    </row>
    <row r="18" spans="1:14" ht="24" customHeight="1" x14ac:dyDescent="0.2">
      <c r="A18" s="26"/>
      <c r="B18" s="27" t="s">
        <v>37</v>
      </c>
      <c r="C18" s="27" t="s">
        <v>36</v>
      </c>
      <c r="D18" s="30">
        <v>1404</v>
      </c>
      <c r="E18" s="18">
        <v>780</v>
      </c>
      <c r="F18" s="18">
        <v>55.555555555555557</v>
      </c>
      <c r="G18" s="18">
        <v>188</v>
      </c>
      <c r="H18" s="18">
        <v>81</v>
      </c>
      <c r="I18" s="18">
        <v>3</v>
      </c>
      <c r="J18" s="18">
        <v>251</v>
      </c>
      <c r="K18" s="18">
        <f t="shared" si="4"/>
        <v>17.87749287749288</v>
      </c>
      <c r="L18" s="18">
        <f>D18-SUM(E18,G18:J18)+M18</f>
        <v>101</v>
      </c>
      <c r="M18" s="18">
        <f t="shared" si="5"/>
        <v>0</v>
      </c>
      <c r="N18" s="13"/>
    </row>
    <row r="19" spans="1:14" ht="21.9" customHeight="1" x14ac:dyDescent="0.2">
      <c r="A19" s="26"/>
      <c r="B19" s="27"/>
      <c r="C19" s="27"/>
      <c r="D19" s="30"/>
      <c r="E19" s="18"/>
      <c r="F19" s="18"/>
      <c r="G19" s="18"/>
      <c r="H19" s="18"/>
      <c r="I19" s="18"/>
      <c r="J19" s="18"/>
      <c r="K19" s="18"/>
      <c r="L19" s="18"/>
      <c r="M19" s="18"/>
      <c r="N19" s="13"/>
    </row>
    <row r="20" spans="1:14" ht="24" customHeight="1" x14ac:dyDescent="0.2">
      <c r="A20" s="27"/>
      <c r="B20" s="42" t="s">
        <v>42</v>
      </c>
      <c r="C20" s="27" t="s">
        <v>34</v>
      </c>
      <c r="D20" s="30">
        <f>SUM(D21:D22)</f>
        <v>8793</v>
      </c>
      <c r="E20" s="18">
        <f>SUM(E21:E22)</f>
        <v>4349</v>
      </c>
      <c r="F20" s="18">
        <v>49.459797566245875</v>
      </c>
      <c r="G20" s="18">
        <f>SUM(G21:G22)</f>
        <v>1396</v>
      </c>
      <c r="H20" s="18">
        <f>SUM(H21:H22)</f>
        <v>383</v>
      </c>
      <c r="I20" s="18">
        <f>SUM(I21:I22)</f>
        <v>53</v>
      </c>
      <c r="J20" s="18">
        <f>SUM(J21:J22)</f>
        <v>2208</v>
      </c>
      <c r="K20" s="18">
        <f>IFERROR(J20/D20*100,"-")</f>
        <v>25.110883657454792</v>
      </c>
      <c r="L20" s="18">
        <f>D20-SUM(E20,G20:J20)+M20</f>
        <v>404</v>
      </c>
      <c r="M20" s="18">
        <f>SUM(M21:M22)</f>
        <v>0</v>
      </c>
      <c r="N20" s="13"/>
    </row>
    <row r="21" spans="1:14" ht="24" customHeight="1" x14ac:dyDescent="0.2">
      <c r="A21" s="26"/>
      <c r="B21" s="27" t="s">
        <v>39</v>
      </c>
      <c r="C21" s="27" t="s">
        <v>35</v>
      </c>
      <c r="D21" s="30">
        <v>4635</v>
      </c>
      <c r="E21" s="18">
        <v>2126</v>
      </c>
      <c r="F21" s="18">
        <v>45.868392664509166</v>
      </c>
      <c r="G21" s="18">
        <v>635</v>
      </c>
      <c r="H21" s="18">
        <v>207</v>
      </c>
      <c r="I21" s="18">
        <v>38</v>
      </c>
      <c r="J21" s="18">
        <v>1409</v>
      </c>
      <c r="K21" s="18">
        <f t="shared" ref="K21:K22" si="6">IFERROR(J21/D21*100,"-")</f>
        <v>30.399137001078746</v>
      </c>
      <c r="L21" s="18">
        <f>D21-SUM(E21,G21:J21)+M21</f>
        <v>220</v>
      </c>
      <c r="M21" s="18">
        <f t="shared" ref="M21:M22" si="7">SUM(M22:M23)</f>
        <v>0</v>
      </c>
      <c r="N21" s="13"/>
    </row>
    <row r="22" spans="1:14" ht="24" customHeight="1" x14ac:dyDescent="0.2">
      <c r="A22" s="26"/>
      <c r="B22" s="27" t="s">
        <v>37</v>
      </c>
      <c r="C22" s="27" t="s">
        <v>36</v>
      </c>
      <c r="D22" s="30">
        <v>4158</v>
      </c>
      <c r="E22" s="18">
        <v>2223</v>
      </c>
      <c r="F22" s="18">
        <v>53.46320346320347</v>
      </c>
      <c r="G22" s="18">
        <v>761</v>
      </c>
      <c r="H22" s="18">
        <v>176</v>
      </c>
      <c r="I22" s="18">
        <v>15</v>
      </c>
      <c r="J22" s="18">
        <v>799</v>
      </c>
      <c r="K22" s="18">
        <f t="shared" si="6"/>
        <v>19.215969215969217</v>
      </c>
      <c r="L22" s="18">
        <f>D22-SUM(E22,G22:J22)+M22</f>
        <v>184</v>
      </c>
      <c r="M22" s="18">
        <f t="shared" si="7"/>
        <v>0</v>
      </c>
      <c r="N22" s="13"/>
    </row>
    <row r="23" spans="1:14" ht="21.9" customHeight="1" x14ac:dyDescent="0.2">
      <c r="A23" s="26"/>
      <c r="B23" s="27"/>
      <c r="C23" s="27"/>
      <c r="D23" s="30"/>
      <c r="E23" s="18"/>
      <c r="F23" s="18"/>
      <c r="G23" s="18"/>
      <c r="H23" s="18"/>
      <c r="I23" s="18"/>
      <c r="J23" s="18"/>
      <c r="K23" s="18"/>
      <c r="L23" s="18"/>
      <c r="M23" s="18"/>
      <c r="N23" s="13"/>
    </row>
    <row r="24" spans="1:14" ht="24" customHeight="1" x14ac:dyDescent="0.2">
      <c r="B24" s="42" t="s">
        <v>43</v>
      </c>
      <c r="C24" s="27" t="s">
        <v>34</v>
      </c>
      <c r="D24" s="30">
        <f>SUM(D25:D26)</f>
        <v>104</v>
      </c>
      <c r="E24" s="18">
        <f>SUM(E25:E26)</f>
        <v>14</v>
      </c>
      <c r="F24" s="18">
        <v>13.461538461538462</v>
      </c>
      <c r="G24" s="18">
        <f>SUM(G25:G26)</f>
        <v>19</v>
      </c>
      <c r="H24" s="18">
        <f>SUM(H25:H26)</f>
        <v>3</v>
      </c>
      <c r="I24" s="18">
        <f>SUM(I25:I26)</f>
        <v>1</v>
      </c>
      <c r="J24" s="18">
        <f>SUM(J25:J26)</f>
        <v>47</v>
      </c>
      <c r="K24" s="18">
        <f>IFERROR(J24/D24*100,"-")</f>
        <v>45.192307692307693</v>
      </c>
      <c r="L24" s="18">
        <f>D24-SUM(E24,G24:J24)+M24</f>
        <v>20</v>
      </c>
      <c r="M24" s="18">
        <f>SUM(M25:M26)</f>
        <v>0</v>
      </c>
      <c r="N24" s="13"/>
    </row>
    <row r="25" spans="1:14" ht="24" customHeight="1" x14ac:dyDescent="0.2">
      <c r="A25" s="26"/>
      <c r="B25" s="27" t="s">
        <v>39</v>
      </c>
      <c r="C25" s="27" t="s">
        <v>35</v>
      </c>
      <c r="D25" s="30">
        <v>58</v>
      </c>
      <c r="E25" s="18">
        <v>7</v>
      </c>
      <c r="F25" s="18">
        <v>12.068965517241379</v>
      </c>
      <c r="G25" s="18">
        <v>5</v>
      </c>
      <c r="H25" s="18">
        <v>3</v>
      </c>
      <c r="I25" s="18">
        <v>1</v>
      </c>
      <c r="J25" s="18">
        <v>31</v>
      </c>
      <c r="K25" s="18">
        <f t="shared" ref="K25:K26" si="8">IFERROR(J25/D25*100,"-")</f>
        <v>53.448275862068961</v>
      </c>
      <c r="L25" s="18">
        <f>D25-SUM(E25,G25:J25)+M25</f>
        <v>11</v>
      </c>
      <c r="M25" s="18">
        <f t="shared" ref="M25:M26" si="9">SUM(M26:M27)</f>
        <v>0</v>
      </c>
      <c r="N25" s="13"/>
    </row>
    <row r="26" spans="1:14" ht="24" customHeight="1" x14ac:dyDescent="0.2">
      <c r="A26" s="26"/>
      <c r="B26" s="27" t="s">
        <v>37</v>
      </c>
      <c r="C26" s="27" t="s">
        <v>36</v>
      </c>
      <c r="D26" s="30">
        <v>46</v>
      </c>
      <c r="E26" s="18">
        <v>7</v>
      </c>
      <c r="F26" s="18">
        <v>15.217391304347828</v>
      </c>
      <c r="G26" s="18">
        <v>14</v>
      </c>
      <c r="H26" s="18">
        <v>0</v>
      </c>
      <c r="I26" s="18">
        <v>0</v>
      </c>
      <c r="J26" s="18">
        <v>16</v>
      </c>
      <c r="K26" s="18">
        <f t="shared" si="8"/>
        <v>34.782608695652172</v>
      </c>
      <c r="L26" s="18">
        <f>D26-SUM(E26,G26:J26)+M26</f>
        <v>9</v>
      </c>
      <c r="M26" s="18">
        <f t="shared" si="9"/>
        <v>0</v>
      </c>
      <c r="N26" s="13"/>
    </row>
    <row r="27" spans="1:14" ht="21.9" customHeight="1" x14ac:dyDescent="0.2">
      <c r="A27" s="28"/>
      <c r="B27" s="29"/>
      <c r="C27" s="29"/>
      <c r="D27" s="21"/>
      <c r="E27" s="12"/>
      <c r="F27" s="12"/>
      <c r="G27" s="12"/>
      <c r="H27" s="12"/>
      <c r="I27" s="12"/>
      <c r="J27" s="12"/>
      <c r="K27" s="12"/>
      <c r="L27" s="12"/>
      <c r="M27" s="12"/>
      <c r="N27" s="46"/>
    </row>
    <row r="28" spans="1:14" ht="99.9" customHeight="1" x14ac:dyDescent="0.2">
      <c r="A28" s="45" t="s">
        <v>1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</sheetData>
  <mergeCells count="11">
    <mergeCell ref="A8:B8"/>
    <mergeCell ref="A4:C5"/>
    <mergeCell ref="A1:N1"/>
    <mergeCell ref="M3:N3"/>
    <mergeCell ref="M4:N4"/>
    <mergeCell ref="M5:N5"/>
    <mergeCell ref="M6:N6"/>
    <mergeCell ref="E4:F4"/>
    <mergeCell ref="E5:F5"/>
    <mergeCell ref="J4:K5"/>
    <mergeCell ref="L4:L5"/>
  </mergeCells>
  <phoneticPr fontId="7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241(1)</vt:lpstr>
      <vt:lpstr>241(2)</vt:lpstr>
      <vt:lpstr>'241(1)'!Print_Area</vt:lpstr>
      <vt:lpstr>'241(2)'!Print_Area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2026-02-12T04:19:26Z</cp:lastPrinted>
  <dcterms:created xsi:type="dcterms:W3CDTF">2001-08-21T07:45:13Z</dcterms:created>
  <dcterms:modified xsi:type="dcterms:W3CDTF">2026-04-20T00:09:37Z</dcterms:modified>
</cp:coreProperties>
</file>